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C:\Users\a801017\OneDrive - Atos\Bureau\"/>
    </mc:Choice>
  </mc:AlternateContent>
  <xr:revisionPtr revIDLastSave="0" documentId="8_{2B7EC163-E1BD-4CEE-A5A8-341A097F51E7}" xr6:coauthVersionLast="47" xr6:coauthVersionMax="47" xr10:uidLastSave="{00000000-0000-0000-0000-000000000000}"/>
  <bookViews>
    <workbookView xWindow="8892" yWindow="264" windowWidth="14148" windowHeight="8964" tabRatio="696" activeTab="1" xr2:uid="{6F3F9998-4BF3-4F41-AF4B-A8AF0D8A367C}"/>
  </bookViews>
  <sheets>
    <sheet name="Accueil" sheetId="12" r:id="rId1"/>
    <sheet name="Données projet" sheetId="7" r:id="rId2"/>
    <sheet name="Etat des lieux" sheetId="2" state="hidden" r:id="rId3"/>
    <sheet name="Scénario de référence" sheetId="3" r:id="rId4"/>
    <sheet name="Scénario de projet" sheetId="9" r:id="rId5"/>
    <sheet name="Synthèse" sheetId="8" r:id="rId6"/>
    <sheet name="Listes" sheetId="5" state="hidden" r:id="rId7"/>
  </sheets>
  <externalReferences>
    <externalReference r:id="rId8"/>
  </externalReferences>
  <definedNames>
    <definedName name="Essences">[1]Paramètres!$A$2:$A$89</definedName>
    <definedName name="Fertilité">[1]Paramètres!$P$10:$P$11</definedName>
    <definedName name="Incendie">[1]Paramètres!$P$5:$P$8</definedName>
    <definedName name="VAN">[1]Paramètres!$P$2:$P$3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 i="9" l="1"/>
  <c r="C41" i="7"/>
  <c r="C43" i="7"/>
  <c r="C22" i="7"/>
  <c r="C30" i="7" l="1"/>
  <c r="K7" i="3" s="1"/>
  <c r="D7" i="8"/>
  <c r="C14" i="7" l="1"/>
  <c r="D6" i="8" s="1"/>
  <c r="C24" i="7"/>
  <c r="K6" i="3" l="1"/>
  <c r="K5" i="9"/>
  <c r="K5" i="3" l="1"/>
  <c r="D8" i="8" l="1"/>
  <c r="D5" i="8"/>
  <c r="D4" i="8"/>
  <c r="D3" i="8"/>
  <c r="A50" i="7"/>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B14" i="8" l="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10" i="9"/>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C10" i="9"/>
  <c r="C11" i="9" s="1"/>
  <c r="C12" i="9" s="1"/>
  <c r="C13" i="9" s="1"/>
  <c r="C14" i="9" s="1"/>
  <c r="C15" i="9" s="1"/>
  <c r="C16" i="9" s="1"/>
  <c r="C17" i="9" s="1"/>
  <c r="C18" i="9" s="1"/>
  <c r="C19" i="9" s="1"/>
  <c r="C20" i="9" s="1"/>
  <c r="C21" i="9" s="1"/>
  <c r="C22" i="9" s="1"/>
  <c r="C23" i="9" s="1"/>
  <c r="C24" i="9" s="1"/>
  <c r="C25" i="9" s="1"/>
  <c r="C26" i="9" s="1"/>
  <c r="C27" i="9" s="1"/>
  <c r="C28" i="9" s="1"/>
  <c r="C29" i="9" s="1"/>
  <c r="C30" i="9" s="1"/>
  <c r="C31" i="9" s="1"/>
  <c r="C32" i="9" s="1"/>
  <c r="C33" i="9" s="1"/>
  <c r="C34" i="9" s="1"/>
  <c r="C35" i="9" s="1"/>
  <c r="C36" i="9" s="1"/>
  <c r="C37" i="9" s="1"/>
  <c r="C38" i="9" s="1"/>
  <c r="C39" i="9" s="1"/>
  <c r="C40" i="9" s="1"/>
  <c r="K4" i="3"/>
  <c r="C10" i="3" s="1"/>
  <c r="D10" i="3" s="1"/>
  <c r="B10" i="3"/>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C11" i="3" l="1"/>
  <c r="C14" i="8"/>
  <c r="B50" i="7"/>
  <c r="C50" i="7" s="1"/>
  <c r="D10" i="9"/>
  <c r="C12" i="3" l="1"/>
  <c r="C13" i="3" s="1"/>
  <c r="C14" i="3" s="1"/>
  <c r="D11" i="3"/>
  <c r="D14" i="8"/>
  <c r="C15" i="8"/>
  <c r="C16" i="8"/>
  <c r="B51" i="7"/>
  <c r="C51" i="7" s="1"/>
  <c r="D11" i="9"/>
  <c r="D15" i="8"/>
  <c r="B52" i="7"/>
  <c r="C52" i="7" s="1"/>
  <c r="E15" i="8" l="1"/>
  <c r="F15" i="8" s="1"/>
  <c r="G15" i="8" s="1"/>
  <c r="H15" i="8" s="1"/>
  <c r="D14" i="3"/>
  <c r="C15" i="3"/>
  <c r="C16" i="3" s="1"/>
  <c r="C17" i="3" s="1"/>
  <c r="E11" i="3"/>
  <c r="D12" i="9"/>
  <c r="C17" i="8"/>
  <c r="D12" i="3"/>
  <c r="D16" i="8"/>
  <c r="E16" i="8" s="1"/>
  <c r="F16" i="8" s="1"/>
  <c r="G16" i="8" s="1"/>
  <c r="D17" i="8"/>
  <c r="D18" i="8"/>
  <c r="D13" i="3"/>
  <c r="H16" i="8" l="1"/>
  <c r="C18" i="3"/>
  <c r="C19" i="3" s="1"/>
  <c r="C20" i="3" s="1"/>
  <c r="C21" i="3" s="1"/>
  <c r="C22" i="3" s="1"/>
  <c r="C23" i="3" s="1"/>
  <c r="E13" i="3"/>
  <c r="E12" i="3"/>
  <c r="D13" i="9"/>
  <c r="B54" i="7"/>
  <c r="C54" i="7" s="1"/>
  <c r="B53" i="7"/>
  <c r="C53" i="7" s="1"/>
  <c r="D19" i="8"/>
  <c r="C19" i="8"/>
  <c r="E17" i="8"/>
  <c r="C24" i="3" l="1"/>
  <c r="C25" i="3" s="1"/>
  <c r="C26" i="3" s="1"/>
  <c r="C27" i="3" s="1"/>
  <c r="C28" i="3" s="1"/>
  <c r="C29" i="3" s="1"/>
  <c r="C30" i="3" s="1"/>
  <c r="C31" i="3" s="1"/>
  <c r="C32" i="3" s="1"/>
  <c r="C33" i="3" s="1"/>
  <c r="C34" i="3" s="1"/>
  <c r="C35" i="3" s="1"/>
  <c r="C36" i="3" s="1"/>
  <c r="C37" i="3" s="1"/>
  <c r="C38" i="3" s="1"/>
  <c r="C39" i="3" s="1"/>
  <c r="C40" i="3" s="1"/>
  <c r="E14" i="3"/>
  <c r="D14" i="9"/>
  <c r="C18" i="8"/>
  <c r="E18" i="8" s="1"/>
  <c r="D15" i="9"/>
  <c r="B55" i="7"/>
  <c r="C55" i="7" s="1"/>
  <c r="F17" i="8"/>
  <c r="G17" i="8" s="1"/>
  <c r="C20" i="8"/>
  <c r="D20" i="8"/>
  <c r="E19" i="8"/>
  <c r="D15" i="3"/>
  <c r="E15" i="3" l="1"/>
  <c r="H17" i="8"/>
  <c r="D16" i="9"/>
  <c r="B56" i="7"/>
  <c r="C56" i="7" s="1"/>
  <c r="F18" i="8"/>
  <c r="G18" i="8" s="1"/>
  <c r="F19" i="8"/>
  <c r="G19" i="8" s="1"/>
  <c r="D21" i="8"/>
  <c r="D16" i="3"/>
  <c r="E16" i="3" s="1"/>
  <c r="C21" i="8"/>
  <c r="H18" i="8" l="1"/>
  <c r="B57" i="7"/>
  <c r="C57" i="7" s="1"/>
  <c r="D17" i="9"/>
  <c r="C22" i="8"/>
  <c r="E20" i="8"/>
  <c r="D22" i="8"/>
  <c r="E21" i="8"/>
  <c r="D17" i="3"/>
  <c r="E17" i="3" s="1"/>
  <c r="H19" i="8" l="1"/>
  <c r="B58" i="7"/>
  <c r="C58" i="7" s="1"/>
  <c r="D18" i="9"/>
  <c r="F20" i="8"/>
  <c r="G20" i="8" s="1"/>
  <c r="F21" i="8"/>
  <c r="G21" i="8" s="1"/>
  <c r="D23" i="8"/>
  <c r="D18" i="3"/>
  <c r="E18" i="3" s="1"/>
  <c r="C23" i="8"/>
  <c r="I19" i="8" l="1"/>
  <c r="H20" i="8"/>
  <c r="B59" i="7"/>
  <c r="C59" i="7" s="1"/>
  <c r="D19" i="9"/>
  <c r="E22" i="8"/>
  <c r="C24" i="8"/>
  <c r="D24" i="8"/>
  <c r="E23" i="8"/>
  <c r="D19" i="3"/>
  <c r="H21" i="8" l="1"/>
  <c r="E19" i="3"/>
  <c r="D20" i="9"/>
  <c r="B60" i="7"/>
  <c r="C60" i="7" s="1"/>
  <c r="F22" i="8"/>
  <c r="G22" i="8" s="1"/>
  <c r="F23" i="8"/>
  <c r="G23" i="8" s="1"/>
  <c r="D25" i="8"/>
  <c r="D20" i="3"/>
  <c r="E20" i="3" s="1"/>
  <c r="C25" i="8"/>
  <c r="H22" i="8" l="1"/>
  <c r="D21" i="9"/>
  <c r="B61" i="7"/>
  <c r="C61" i="7" s="1"/>
  <c r="E24" i="8"/>
  <c r="C26" i="8"/>
  <c r="D26" i="8"/>
  <c r="E25" i="8"/>
  <c r="D21" i="3"/>
  <c r="E21" i="3" s="1"/>
  <c r="H23" i="8" l="1"/>
  <c r="D22" i="9"/>
  <c r="B62" i="7"/>
  <c r="C62" i="7" s="1"/>
  <c r="F25" i="8"/>
  <c r="G25" i="8" s="1"/>
  <c r="F24" i="8"/>
  <c r="G24" i="8" s="1"/>
  <c r="D27" i="8"/>
  <c r="D22" i="3"/>
  <c r="C27" i="8"/>
  <c r="H24" i="8" l="1"/>
  <c r="H6" i="8" s="1"/>
  <c r="E22" i="3"/>
  <c r="B63" i="7"/>
  <c r="C63" i="7" s="1"/>
  <c r="D23" i="9"/>
  <c r="E26" i="8"/>
  <c r="B64" i="7"/>
  <c r="C64" i="7" s="1"/>
  <c r="D28" i="8"/>
  <c r="E27" i="8"/>
  <c r="D23" i="3"/>
  <c r="H5" i="8" l="1"/>
  <c r="I24" i="8"/>
  <c r="H25" i="8"/>
  <c r="E23" i="3"/>
  <c r="D24" i="9"/>
  <c r="C28" i="8"/>
  <c r="E28" i="8" s="1"/>
  <c r="F27" i="8"/>
  <c r="G27" i="8" s="1"/>
  <c r="F26" i="8"/>
  <c r="G26" i="8" s="1"/>
  <c r="D29" i="8"/>
  <c r="D24" i="3"/>
  <c r="E24" i="3" s="1"/>
  <c r="C29" i="8"/>
  <c r="H27" i="8" l="1"/>
  <c r="B65" i="7"/>
  <c r="C65" i="7" s="1"/>
  <c r="D25" i="9"/>
  <c r="F28" i="8"/>
  <c r="G28" i="8" s="1"/>
  <c r="C30" i="8"/>
  <c r="D30" i="8"/>
  <c r="E29" i="8"/>
  <c r="D25" i="3"/>
  <c r="H26" i="8" l="1"/>
  <c r="H28" i="8"/>
  <c r="E25" i="3"/>
  <c r="B66" i="7"/>
  <c r="C66" i="7" s="1"/>
  <c r="D26" i="9"/>
  <c r="F29" i="8"/>
  <c r="G29" i="8" s="1"/>
  <c r="D31" i="8"/>
  <c r="D26" i="3"/>
  <c r="E26" i="3" s="1"/>
  <c r="C31" i="8"/>
  <c r="H29" i="8" l="1"/>
  <c r="I29" i="8" s="1"/>
  <c r="B67" i="7"/>
  <c r="C67" i="7" s="1"/>
  <c r="D27" i="9"/>
  <c r="E30" i="8"/>
  <c r="C32" i="8"/>
  <c r="D32" i="8"/>
  <c r="E31" i="8"/>
  <c r="D27" i="3"/>
  <c r="E27" i="3" s="1"/>
  <c r="B68" i="7" l="1"/>
  <c r="C68" i="7" s="1"/>
  <c r="D28" i="9"/>
  <c r="F31" i="8"/>
  <c r="G31" i="8" s="1"/>
  <c r="F30" i="8"/>
  <c r="G30" i="8" s="1"/>
  <c r="D33" i="8"/>
  <c r="D28" i="3"/>
  <c r="E28" i="3" s="1"/>
  <c r="C33" i="8"/>
  <c r="H30" i="8" l="1"/>
  <c r="D29" i="9"/>
  <c r="B69" i="7"/>
  <c r="C69" i="7" s="1"/>
  <c r="C34" i="8"/>
  <c r="E32" i="8"/>
  <c r="D34" i="8"/>
  <c r="E33" i="8"/>
  <c r="D29" i="3"/>
  <c r="H31" i="8" l="1"/>
  <c r="E29" i="3"/>
  <c r="B70" i="7"/>
  <c r="C70" i="7" s="1"/>
  <c r="D30" i="9"/>
  <c r="F33" i="8"/>
  <c r="G33" i="8" s="1"/>
  <c r="F32" i="8"/>
  <c r="G32" i="8" s="1"/>
  <c r="D35" i="8"/>
  <c r="D30" i="3"/>
  <c r="E30" i="3" s="1"/>
  <c r="H33" i="8" l="1"/>
  <c r="B71" i="7"/>
  <c r="C71" i="7" s="1"/>
  <c r="C35" i="8"/>
  <c r="D31" i="9"/>
  <c r="C36" i="8"/>
  <c r="E34" i="8"/>
  <c r="D36" i="8"/>
  <c r="D31" i="3"/>
  <c r="E31" i="3" s="1"/>
  <c r="H32" i="8" l="1"/>
  <c r="B72" i="7"/>
  <c r="C72" i="7" s="1"/>
  <c r="D32" i="9"/>
  <c r="F34" i="8"/>
  <c r="G34" i="8" s="1"/>
  <c r="C37" i="8"/>
  <c r="D37" i="8"/>
  <c r="E36" i="8"/>
  <c r="F36" i="8" s="1"/>
  <c r="G36" i="8" s="1"/>
  <c r="D32" i="3"/>
  <c r="E32" i="3" s="1"/>
  <c r="E35" i="8"/>
  <c r="H34" i="8" l="1"/>
  <c r="I34" i="8" s="1"/>
  <c r="D33" i="9"/>
  <c r="F35" i="8"/>
  <c r="G35" i="8" s="1"/>
  <c r="C38" i="8"/>
  <c r="D38" i="8"/>
  <c r="E37" i="8"/>
  <c r="D33" i="3"/>
  <c r="E33" i="3" s="1"/>
  <c r="B73" i="7"/>
  <c r="C73" i="7" s="1"/>
  <c r="H36" i="8" l="1"/>
  <c r="D34" i="9"/>
  <c r="F37" i="8"/>
  <c r="G37" i="8" s="1"/>
  <c r="C39" i="8"/>
  <c r="D39" i="8"/>
  <c r="D34" i="3"/>
  <c r="B74" i="7"/>
  <c r="C74" i="7" s="1"/>
  <c r="D35" i="9"/>
  <c r="H35" i="8" l="1"/>
  <c r="H37" i="8"/>
  <c r="E34" i="3"/>
  <c r="D40" i="8"/>
  <c r="D35" i="3"/>
  <c r="C40" i="8"/>
  <c r="E38" i="8"/>
  <c r="B75" i="7"/>
  <c r="C75" i="7" s="1"/>
  <c r="E35" i="3" l="1"/>
  <c r="D36" i="9"/>
  <c r="F38" i="8"/>
  <c r="G38" i="8" s="1"/>
  <c r="E39" i="8"/>
  <c r="C41" i="8"/>
  <c r="B76" i="7"/>
  <c r="C76" i="7" s="1"/>
  <c r="D41" i="8"/>
  <c r="E40" i="8"/>
  <c r="D36" i="3"/>
  <c r="H38" i="8" l="1"/>
  <c r="E36" i="3"/>
  <c r="F40" i="8"/>
  <c r="G40" i="8" s="1"/>
  <c r="F39" i="8"/>
  <c r="G39" i="8" s="1"/>
  <c r="C42" i="8"/>
  <c r="D37" i="9"/>
  <c r="D42" i="8"/>
  <c r="E41" i="8"/>
  <c r="D37" i="3"/>
  <c r="B77" i="7"/>
  <c r="C77" i="7" s="1"/>
  <c r="H39" i="8" l="1"/>
  <c r="I39" i="8" s="1"/>
  <c r="E37" i="3"/>
  <c r="B78" i="7"/>
  <c r="C78" i="7" s="1"/>
  <c r="D38" i="9"/>
  <c r="F41" i="8"/>
  <c r="G41" i="8" s="1"/>
  <c r="D43" i="8"/>
  <c r="D38" i="3"/>
  <c r="C43" i="8"/>
  <c r="E42" i="8"/>
  <c r="H40" i="8" l="1"/>
  <c r="H41" i="8"/>
  <c r="E38" i="3"/>
  <c r="B79" i="7"/>
  <c r="C79" i="7" s="1"/>
  <c r="D39" i="9"/>
  <c r="F42" i="8"/>
  <c r="G42" i="8" s="1"/>
  <c r="C44" i="8"/>
  <c r="D44" i="8"/>
  <c r="E43" i="8"/>
  <c r="D39" i="3"/>
  <c r="H42" i="8" l="1"/>
  <c r="E39" i="3"/>
  <c r="E44" i="8"/>
  <c r="F44" i="8" s="1"/>
  <c r="G44" i="8" s="1"/>
  <c r="F43" i="8"/>
  <c r="G43" i="8" s="1"/>
  <c r="D40" i="3"/>
  <c r="B80" i="7"/>
  <c r="C80" i="7" s="1"/>
  <c r="D40" i="9"/>
  <c r="D41" i="9" s="1"/>
  <c r="E40" i="3" l="1"/>
  <c r="D41" i="3"/>
  <c r="H43" i="8"/>
  <c r="H44" i="8" l="1"/>
  <c r="I44" i="8" l="1"/>
</calcChain>
</file>

<file path=xl/sharedStrings.xml><?xml version="1.0" encoding="utf-8"?>
<sst xmlns="http://schemas.openxmlformats.org/spreadsheetml/2006/main" count="133" uniqueCount="77">
  <si>
    <r>
      <rPr>
        <b/>
        <sz val="12"/>
        <color theme="1"/>
        <rFont val="Verdana"/>
        <family val="2"/>
      </rPr>
      <t>Label Bas Carbone - Calculateur</t>
    </r>
    <r>
      <rPr>
        <b/>
        <sz val="14"/>
        <color theme="4" tint="-0.249977111117893"/>
        <rFont val="Verdana"/>
        <family val="2"/>
      </rPr>
      <t xml:space="preserve">
</t>
    </r>
    <r>
      <rPr>
        <b/>
        <sz val="18"/>
        <color theme="4" tint="-0.249977111117893"/>
        <rFont val="Verdana"/>
        <family val="2"/>
      </rPr>
      <t>Herbiers de posidonie</t>
    </r>
  </si>
  <si>
    <t>Seules les cases blanches sont à remplir</t>
  </si>
  <si>
    <t>Etat des lieux avant projet</t>
  </si>
  <si>
    <t>Année de lancement du projet</t>
  </si>
  <si>
    <t>Durée du projet (en années)</t>
  </si>
  <si>
    <t>ans</t>
  </si>
  <si>
    <t>Quantité</t>
  </si>
  <si>
    <t>Unité</t>
  </si>
  <si>
    <t>Sources</t>
  </si>
  <si>
    <t>Méthode de détermination de la valeur</t>
  </si>
  <si>
    <t>Commentaires</t>
  </si>
  <si>
    <t>Surface de la zone de projet</t>
  </si>
  <si>
    <t>ha</t>
  </si>
  <si>
    <t>Surface d'herbier dans la zone de projet (année 0, avant projet)</t>
  </si>
  <si>
    <t>Précisez ici la méthode de cartographie utilisée</t>
  </si>
  <si>
    <t>Remplir ci-dessous</t>
  </si>
  <si>
    <t>Densité de carbone dans la matte de la zone de projet</t>
  </si>
  <si>
    <t>tC/ha</t>
  </si>
  <si>
    <t>Précisez ici les détails des calculs effectués ou le fichier dans lequel les trouver</t>
  </si>
  <si>
    <t>Scénario de référence</t>
  </si>
  <si>
    <t>Taux de régression annuel des herbiers sans projet</t>
  </si>
  <si>
    <t>Scénario de projet</t>
  </si>
  <si>
    <t>Année</t>
  </si>
  <si>
    <t>Stock de C calculé en amont (tC)</t>
  </si>
  <si>
    <t>Stock de C mesuré a posteriori (tC)</t>
  </si>
  <si>
    <t>Surface concernée par le projet</t>
  </si>
  <si>
    <t>Entrer valeur ici</t>
  </si>
  <si>
    <t>Cartographie de la zone</t>
  </si>
  <si>
    <t>Niveau 1 : Cartographie réalisée grâce à une base de donnée régionale ou locale, pouvant être combinée à des mesures sur une partie de la zone</t>
  </si>
  <si>
    <t>Exemples de base de données : 
https://medtrix.fr/
https://eqel.universita.corsica/   (spécifique à la corse)</t>
  </si>
  <si>
    <t>Niveau 2 : Cartographie réalisée grâce à des mesures sur le terrain (exemple de campagne de mesure : Drône pour la partie supérieure, capteurs optiques pour la partie inférieure + données sismiques pour l'épaisseur de la matte + rajouter chiffrage du coût + rajouter autres possibilités (ex : plongeurs chercheurs) avec leur coût)</t>
  </si>
  <si>
    <t>Exemple d'appareils de mesure + Coûts</t>
  </si>
  <si>
    <t>Surface d'herbiers dans la zone avant projet</t>
  </si>
  <si>
    <t>Calcul du stock total de carbone contenu dans la matte</t>
  </si>
  <si>
    <t>Cet onglet détaille le calcul du stock de Carbone pour le scénario de référence (sans projet).</t>
  </si>
  <si>
    <t xml:space="preserve">Rappel des données utilisées </t>
  </si>
  <si>
    <t>Surface d'herbier en année 0</t>
  </si>
  <si>
    <t>Densité de carbone en année 0</t>
  </si>
  <si>
    <t>Taux de décomposition</t>
  </si>
  <si>
    <t>Stock de carbone (tC)</t>
  </si>
  <si>
    <t>Stock de CO2 (tCO2e)</t>
  </si>
  <si>
    <t>Evolution annuelle</t>
  </si>
  <si>
    <t>Cet onglet détaille le calcul du stock de Carbone pour le scénario de projet</t>
  </si>
  <si>
    <t>Surface d'herbier</t>
  </si>
  <si>
    <t>Synthèse et résultats</t>
  </si>
  <si>
    <t>Année du début de projet</t>
  </si>
  <si>
    <t>Durée du projet</t>
  </si>
  <si>
    <t>Surface d'herbiers dans la zone de projet</t>
  </si>
  <si>
    <t>Densité de carbone dans la matte</t>
  </si>
  <si>
    <t>Total de crédits générés</t>
  </si>
  <si>
    <t>Nombre de crédits moyens générés par année</t>
  </si>
  <si>
    <t>Résultats détaillés et graphiques ci-dessous</t>
  </si>
  <si>
    <t>Stock de carbone cummulatif dans la zone du projet (tC)</t>
  </si>
  <si>
    <t xml:space="preserve">Différence cumulative du stock de carbone (projet - référence) (t C) </t>
  </si>
  <si>
    <t>Reductions d'emissions cumulatives sans rabais (tCO2)</t>
  </si>
  <si>
    <t>Reductions d'emissions cumulatives avec rabais</t>
  </si>
  <si>
    <t xml:space="preserve">Crédit carbone (tCO2e) </t>
  </si>
  <si>
    <t xml:space="preserve">Crédit carbone après audit (tCO2e) </t>
  </si>
  <si>
    <t>Projet</t>
  </si>
  <si>
    <t>Référence</t>
  </si>
  <si>
    <t xml:space="preserve">Sélectionnez le tier </t>
  </si>
  <si>
    <t>Taux de régression annuel des herbiers</t>
  </si>
  <si>
    <t>Tier 1</t>
  </si>
  <si>
    <t>Tier 2</t>
  </si>
  <si>
    <t>Tier 3</t>
  </si>
  <si>
    <t>Valeurs et calculs intermédiaires utilisés</t>
  </si>
  <si>
    <t>Méthode de détermination de du taux de régression</t>
  </si>
  <si>
    <t>Méthode de détermination de la densité de carbone dans la matte</t>
  </si>
  <si>
    <t>Méthode de détermination de du taux de décomposition</t>
  </si>
  <si>
    <t>Rabais 1 associé au risque de non-permanence</t>
  </si>
  <si>
    <t>Rabais 2 associé</t>
  </si>
  <si>
    <t>Nombre de bateaux qui ancrent dans la zone de projet par an</t>
  </si>
  <si>
    <t>Taux de régression annuel</t>
  </si>
  <si>
    <t>Choisissez un niveau ci-dessous</t>
  </si>
  <si>
    <r>
      <t>Ce calculateur a été développé par EcoAct  pour l'accompagnement du label Bas-Carbone en 2022.
Il s'agit du calculateur pour la méthode "</t>
    </r>
    <r>
      <rPr>
        <b/>
        <sz val="14"/>
        <color theme="0"/>
        <rFont val="Verdana"/>
        <family val="2"/>
      </rPr>
      <t>herbiers de posidonie"</t>
    </r>
    <r>
      <rPr>
        <sz val="14"/>
        <color theme="0"/>
        <rFont val="Verdana"/>
        <family val="2"/>
      </rPr>
      <t xml:space="preserve"> rédigée par EcoAct.</t>
    </r>
  </si>
  <si>
    <r>
      <t>Tout projet demandant le label Bas-Carbone au titre de la méthode susmentionnée devra utiliser ce calculateur. Il se compose de 4 onglets :
→ un onglet "</t>
    </r>
    <r>
      <rPr>
        <b/>
        <sz val="14"/>
        <color theme="0"/>
        <rFont val="Verdana"/>
        <family val="2"/>
      </rPr>
      <t>Données projet</t>
    </r>
    <r>
      <rPr>
        <sz val="14"/>
        <color theme="0"/>
        <rFont val="Verdana"/>
        <family val="2"/>
      </rPr>
      <t>" qui est le seul onglet dans lequel le Porteur de projet doit renseigner les données inhérentes à son projet.
→ un onglet "Scénario de référence" qui décrit les trajectoires des paramètres inhérentes à son projet.
→ un onglet "Scénario de projet" qui décrit les trajectoires des paramètres inhérentes à son projet.
→ un onglet "</t>
    </r>
    <r>
      <rPr>
        <b/>
        <sz val="14"/>
        <color theme="0"/>
        <rFont val="Verdana"/>
        <family val="2"/>
      </rPr>
      <t>Synthèse</t>
    </r>
    <r>
      <rPr>
        <sz val="14"/>
        <color theme="0"/>
        <rFont val="Verdana"/>
        <family val="2"/>
      </rPr>
      <t>" dans lequel le Porteur de projet doit puiser les résultats des calculs pour les renseigner au Document descriptif de projet.</t>
    </r>
  </si>
  <si>
    <t>Surface d'herbier dans la zone de projet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</si>
</sst>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0.000%"/>
  </numFmts>
  <fonts count="28" x14ac:knownFonts="1">
    <font>
      <sz val="11"/>
      <color theme="1"/>
      <name val="Calibri"/>
      <family val="2"/>
      <scheme val="minor"/>
    </font>
    <font>
      <b/>
      <sz val="11"/>
      <color theme="0"/>
      <name val="Calibri"/>
      <family val="2"/>
      <scheme val="minor"/>
    </font>
    <font>
      <sz val="11"/>
      <color rgb="FFFF0000"/>
      <name val="Calibri"/>
      <family val="2"/>
      <scheme val="minor"/>
    </font>
    <font>
      <sz val="8"/>
      <name val="Calibri"/>
      <family val="2"/>
      <scheme val="minor"/>
    </font>
    <font>
      <sz val="11"/>
      <color theme="1"/>
      <name val="Calibri"/>
      <family val="2"/>
      <scheme val="minor"/>
    </font>
    <font>
      <i/>
      <sz val="11"/>
      <color rgb="FF000000"/>
      <name val="Calibri"/>
      <family val="2"/>
      <scheme val="minor"/>
    </font>
    <font>
      <sz val="11"/>
      <color rgb="FF000000"/>
      <name val="Calibri"/>
      <family val="2"/>
      <scheme val="minor"/>
    </font>
    <font>
      <b/>
      <sz val="14"/>
      <color theme="1"/>
      <name val="Verdana"/>
      <family val="2"/>
    </font>
    <font>
      <sz val="14"/>
      <color theme="1"/>
      <name val="Verdana"/>
      <family val="2"/>
    </font>
    <font>
      <b/>
      <sz val="12"/>
      <color theme="1"/>
      <name val="Verdana"/>
      <family val="2"/>
    </font>
    <font>
      <b/>
      <sz val="14"/>
      <color theme="4" tint="-0.249977111117893"/>
      <name val="Verdana"/>
      <family val="2"/>
    </font>
    <font>
      <b/>
      <sz val="18"/>
      <color theme="4" tint="-0.249977111117893"/>
      <name val="Verdana"/>
      <family val="2"/>
    </font>
    <font>
      <sz val="11"/>
      <color theme="1"/>
      <name val="Verdana"/>
      <family val="2"/>
    </font>
    <font>
      <sz val="14"/>
      <color theme="0"/>
      <name val="Verdana"/>
      <family val="2"/>
    </font>
    <font>
      <b/>
      <sz val="14"/>
      <color theme="0"/>
      <name val="Verdana"/>
      <family val="2"/>
    </font>
    <font>
      <b/>
      <sz val="11"/>
      <color rgb="FFFF0000"/>
      <name val="Verdana"/>
      <family val="2"/>
    </font>
    <font>
      <b/>
      <sz val="11"/>
      <color theme="0"/>
      <name val="Verdana"/>
      <family val="2"/>
    </font>
    <font>
      <sz val="11"/>
      <color rgb="FF000000"/>
      <name val="Verdana"/>
      <family val="2"/>
    </font>
    <font>
      <i/>
      <sz val="10"/>
      <color theme="1" tint="0.34998626667073579"/>
      <name val="Verdana"/>
      <family val="2"/>
    </font>
    <font>
      <b/>
      <sz val="10"/>
      <color theme="0"/>
      <name val="Verdana"/>
      <family val="2"/>
    </font>
    <font>
      <sz val="10"/>
      <color theme="1"/>
      <name val="Verdana"/>
      <family val="2"/>
    </font>
    <font>
      <b/>
      <sz val="10"/>
      <color theme="1"/>
      <name val="Verdana"/>
      <family val="2"/>
    </font>
    <font>
      <i/>
      <sz val="11"/>
      <name val="Verdana"/>
      <family val="2"/>
    </font>
    <font>
      <sz val="11"/>
      <name val="Verdana"/>
      <family val="2"/>
    </font>
    <font>
      <sz val="12"/>
      <color theme="1"/>
      <name val="Verdana"/>
      <family val="2"/>
    </font>
    <font>
      <b/>
      <sz val="12"/>
      <color theme="0"/>
      <name val="Verdana"/>
      <family val="2"/>
    </font>
    <font>
      <sz val="12"/>
      <color theme="0"/>
      <name val="Verdana"/>
      <family val="2"/>
    </font>
    <font>
      <b/>
      <sz val="14"/>
      <color rgb="FFFF0000"/>
      <name val="Verdana"/>
      <family val="2"/>
    </font>
  </fonts>
  <fills count="21">
    <fill>
      <patternFill patternType="none"/>
    </fill>
    <fill>
      <patternFill patternType="gray125"/>
    </fill>
    <fill>
      <patternFill patternType="solid">
        <fgColor theme="8"/>
        <bgColor indexed="64"/>
      </patternFill>
    </fill>
    <fill>
      <patternFill patternType="solid">
        <fgColor theme="2"/>
        <bgColor indexed="64"/>
      </patternFill>
    </fill>
    <fill>
      <patternFill patternType="solid">
        <fgColor theme="5"/>
        <bgColor indexed="64"/>
      </patternFill>
    </fill>
    <fill>
      <patternFill patternType="solid">
        <fgColor theme="8" tint="0.59999389629810485"/>
        <bgColor indexed="64"/>
      </patternFill>
    </fill>
    <fill>
      <patternFill patternType="solid">
        <fgColor theme="9"/>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7FFF7"/>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2CCCF2"/>
        <bgColor indexed="64"/>
      </patternFill>
    </fill>
    <fill>
      <patternFill patternType="solid">
        <fgColor theme="4" tint="-0.249977111117893"/>
        <bgColor indexed="64"/>
      </patternFill>
    </fill>
    <fill>
      <patternFill patternType="solid">
        <fgColor theme="6"/>
        <bgColor indexed="64"/>
      </patternFill>
    </fill>
    <fill>
      <patternFill patternType="solid">
        <fgColor theme="4"/>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CCCCCC"/>
        <bgColor indexed="64"/>
      </patternFill>
    </fill>
  </fills>
  <borders count="24">
    <border>
      <left/>
      <right/>
      <top/>
      <bottom/>
      <diagonal/>
    </border>
    <border>
      <left style="thick">
        <color theme="8"/>
      </left>
      <right style="thin">
        <color theme="8"/>
      </right>
      <top style="thick">
        <color theme="8"/>
      </top>
      <bottom style="thick">
        <color theme="8"/>
      </bottom>
      <diagonal/>
    </border>
    <border>
      <left style="thin">
        <color theme="8"/>
      </left>
      <right style="thin">
        <color theme="8"/>
      </right>
      <top style="thick">
        <color theme="8"/>
      </top>
      <bottom style="thick">
        <color theme="8"/>
      </bottom>
      <diagonal/>
    </border>
    <border>
      <left style="thin">
        <color theme="8"/>
      </left>
      <right style="thick">
        <color theme="8"/>
      </right>
      <top style="thick">
        <color theme="8"/>
      </top>
      <bottom style="thick">
        <color theme="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3">
    <xf numFmtId="0" fontId="0" fillId="0" borderId="0"/>
    <xf numFmtId="9" fontId="4" fillId="0" borderId="0" applyFont="0" applyFill="0" applyBorder="0" applyAlignment="0" applyProtection="0"/>
    <xf numFmtId="43" fontId="4" fillId="0" borderId="0" applyFont="0" applyFill="0" applyBorder="0" applyAlignment="0" applyProtection="0"/>
  </cellStyleXfs>
  <cellXfs count="144">
    <xf numFmtId="0" fontId="0" fillId="0" borderId="0" xfId="0"/>
    <xf numFmtId="0" fontId="0" fillId="2" borderId="0" xfId="0" applyFill="1"/>
    <xf numFmtId="0" fontId="1" fillId="2" borderId="0" xfId="0" applyFont="1" applyFill="1"/>
    <xf numFmtId="0" fontId="0" fillId="3" borderId="3" xfId="0" applyFill="1" applyBorder="1"/>
    <xf numFmtId="0" fontId="0" fillId="0" borderId="0" xfId="0" applyAlignment="1">
      <alignment wrapText="1"/>
    </xf>
    <xf numFmtId="0" fontId="0" fillId="3" borderId="1" xfId="0" applyFill="1" applyBorder="1" applyAlignment="1">
      <alignment wrapText="1"/>
    </xf>
    <xf numFmtId="0" fontId="2" fillId="0" borderId="2" xfId="0" applyFont="1" applyBorder="1" applyAlignment="1">
      <alignment wrapText="1"/>
    </xf>
    <xf numFmtId="0" fontId="0" fillId="5" borderId="0" xfId="0" applyFill="1"/>
    <xf numFmtId="0" fontId="5" fillId="0" borderId="0" xfId="0" applyFont="1"/>
    <xf numFmtId="0" fontId="6" fillId="0" borderId="0" xfId="0" applyFont="1"/>
    <xf numFmtId="0" fontId="12" fillId="13" borderId="0" xfId="0" applyFont="1" applyFill="1"/>
    <xf numFmtId="0" fontId="12" fillId="0" borderId="0" xfId="0" applyFont="1"/>
    <xf numFmtId="0" fontId="12" fillId="8" borderId="4" xfId="0" applyFont="1" applyFill="1" applyBorder="1" applyAlignment="1">
      <alignment vertical="center"/>
    </xf>
    <xf numFmtId="0" fontId="12" fillId="8" borderId="4" xfId="0" applyFont="1" applyFill="1" applyBorder="1" applyAlignment="1">
      <alignment horizontal="center" vertical="center"/>
    </xf>
    <xf numFmtId="0" fontId="12" fillId="8" borderId="4" xfId="0" applyFont="1" applyFill="1" applyBorder="1" applyAlignment="1">
      <alignment vertical="center" wrapText="1"/>
    </xf>
    <xf numFmtId="0" fontId="12" fillId="0" borderId="4" xfId="0" applyFont="1" applyBorder="1" applyAlignment="1">
      <alignment horizontal="center" vertical="center" wrapText="1"/>
    </xf>
    <xf numFmtId="0" fontId="12" fillId="7" borderId="4" xfId="0" applyFont="1" applyFill="1" applyBorder="1" applyAlignment="1">
      <alignment horizontal="center" vertical="center"/>
    </xf>
    <xf numFmtId="0" fontId="12" fillId="0" borderId="4" xfId="0" applyFont="1" applyBorder="1" applyAlignment="1">
      <alignment horizontal="left" vertical="center"/>
    </xf>
    <xf numFmtId="0" fontId="12" fillId="12" borderId="4" xfId="0" applyFont="1" applyFill="1" applyBorder="1" applyAlignment="1">
      <alignment horizontal="center" vertical="center"/>
    </xf>
    <xf numFmtId="0" fontId="12" fillId="9" borderId="4" xfId="0" applyFont="1" applyFill="1" applyBorder="1" applyAlignment="1">
      <alignment horizontal="left" vertical="center"/>
    </xf>
    <xf numFmtId="0" fontId="12" fillId="10" borderId="4" xfId="0" applyFont="1" applyFill="1" applyBorder="1" applyAlignment="1">
      <alignment horizontal="left" vertical="center"/>
    </xf>
    <xf numFmtId="0" fontId="20" fillId="13" borderId="0" xfId="0" applyFont="1" applyFill="1" applyAlignment="1">
      <alignment horizontal="center"/>
    </xf>
    <xf numFmtId="0" fontId="20" fillId="13" borderId="0" xfId="0" applyFont="1" applyFill="1"/>
    <xf numFmtId="0" fontId="20" fillId="0" borderId="0" xfId="0" applyFont="1"/>
    <xf numFmtId="0" fontId="20" fillId="3" borderId="0" xfId="0" applyFont="1" applyFill="1"/>
    <xf numFmtId="0" fontId="20" fillId="3" borderId="0" xfId="0" applyFont="1" applyFill="1" applyAlignment="1">
      <alignment horizontal="center"/>
    </xf>
    <xf numFmtId="0" fontId="20" fillId="18" borderId="4" xfId="0" applyFont="1" applyFill="1" applyBorder="1"/>
    <xf numFmtId="0" fontId="20" fillId="18" borderId="4" xfId="0" applyFont="1" applyFill="1" applyBorder="1" applyAlignment="1">
      <alignment vertical="center" wrapText="1"/>
    </xf>
    <xf numFmtId="0" fontId="21" fillId="18" borderId="4" xfId="0" applyFont="1" applyFill="1" applyBorder="1" applyAlignment="1">
      <alignment horizontal="center" vertical="center" wrapText="1"/>
    </xf>
    <xf numFmtId="0" fontId="20" fillId="18" borderId="4" xfId="0" applyFont="1" applyFill="1" applyBorder="1" applyAlignment="1">
      <alignment wrapText="1"/>
    </xf>
    <xf numFmtId="2" fontId="20" fillId="3" borderId="0" xfId="0" applyNumberFormat="1" applyFont="1" applyFill="1"/>
    <xf numFmtId="0" fontId="19" fillId="15" borderId="4" xfId="0" applyFont="1" applyFill="1" applyBorder="1" applyAlignment="1">
      <alignment horizontal="center" vertical="center" wrapText="1"/>
    </xf>
    <xf numFmtId="0" fontId="20" fillId="18" borderId="5" xfId="0" applyFont="1" applyFill="1" applyBorder="1"/>
    <xf numFmtId="9" fontId="20" fillId="3" borderId="4" xfId="0" applyNumberFormat="1" applyFont="1" applyFill="1" applyBorder="1" applyAlignment="1">
      <alignment horizontal="center" vertical="center"/>
    </xf>
    <xf numFmtId="0" fontId="20" fillId="3" borderId="4" xfId="0" applyFont="1" applyFill="1" applyBorder="1" applyAlignment="1">
      <alignment horizontal="center" vertical="center"/>
    </xf>
    <xf numFmtId="9" fontId="20" fillId="3" borderId="4" xfId="1" applyFont="1" applyFill="1" applyBorder="1" applyAlignment="1">
      <alignment horizontal="center" vertical="center"/>
    </xf>
    <xf numFmtId="0" fontId="20" fillId="3" borderId="0" xfId="0" applyFont="1" applyFill="1" applyAlignment="1">
      <alignment vertical="center"/>
    </xf>
    <xf numFmtId="0" fontId="22" fillId="0" borderId="4" xfId="0" applyFont="1" applyBorder="1" applyAlignment="1">
      <alignment vertical="center" wrapText="1"/>
    </xf>
    <xf numFmtId="3" fontId="20" fillId="3" borderId="4" xfId="0" applyNumberFormat="1" applyFont="1" applyFill="1" applyBorder="1" applyAlignment="1">
      <alignment horizontal="center" vertical="center"/>
    </xf>
    <xf numFmtId="0" fontId="12" fillId="3" borderId="0" xfId="0" applyFont="1" applyFill="1" applyAlignment="1">
      <alignment vertical="center"/>
    </xf>
    <xf numFmtId="0" fontId="16" fillId="2" borderId="0" xfId="0" applyFont="1" applyFill="1" applyAlignment="1">
      <alignment vertical="center"/>
    </xf>
    <xf numFmtId="0" fontId="12" fillId="2" borderId="0" xfId="0" applyFont="1" applyFill="1" applyAlignment="1">
      <alignment vertical="center"/>
    </xf>
    <xf numFmtId="0" fontId="12" fillId="0" borderId="0" xfId="0" applyFont="1" applyAlignment="1">
      <alignment vertical="center"/>
    </xf>
    <xf numFmtId="0" fontId="12" fillId="0" borderId="4" xfId="0" applyFont="1" applyBorder="1" applyAlignment="1">
      <alignment vertical="center"/>
    </xf>
    <xf numFmtId="0" fontId="16" fillId="4" borderId="0" xfId="0" applyFont="1" applyFill="1" applyAlignment="1">
      <alignment vertical="center"/>
    </xf>
    <xf numFmtId="0" fontId="12" fillId="4" borderId="0" xfId="0" applyFont="1" applyFill="1" applyAlignment="1">
      <alignment vertical="center"/>
    </xf>
    <xf numFmtId="0" fontId="12" fillId="7" borderId="4" xfId="0" applyFont="1" applyFill="1" applyBorder="1" applyAlignment="1">
      <alignment vertical="center" wrapText="1"/>
    </xf>
    <xf numFmtId="0" fontId="12" fillId="12" borderId="4" xfId="0" applyFont="1" applyFill="1" applyBorder="1" applyAlignment="1">
      <alignment vertical="center"/>
    </xf>
    <xf numFmtId="0" fontId="22" fillId="0" borderId="4" xfId="0" applyFont="1" applyBorder="1" applyAlignment="1">
      <alignment horizontal="left" vertical="center" wrapText="1"/>
    </xf>
    <xf numFmtId="0" fontId="23" fillId="7" borderId="4" xfId="0" applyFont="1" applyFill="1" applyBorder="1" applyAlignment="1">
      <alignment horizontal="right" vertical="center"/>
    </xf>
    <xf numFmtId="3" fontId="12" fillId="13" borderId="0" xfId="0" applyNumberFormat="1" applyFont="1" applyFill="1"/>
    <xf numFmtId="3" fontId="12" fillId="0" borderId="0" xfId="0" applyNumberFormat="1" applyFont="1"/>
    <xf numFmtId="0" fontId="19" fillId="4" borderId="0" xfId="0" applyFont="1" applyFill="1"/>
    <xf numFmtId="3" fontId="20" fillId="4" borderId="0" xfId="0" applyNumberFormat="1" applyFont="1" applyFill="1"/>
    <xf numFmtId="0" fontId="20" fillId="4" borderId="0" xfId="0" applyFont="1" applyFill="1"/>
    <xf numFmtId="3" fontId="20" fillId="13" borderId="0" xfId="0" applyNumberFormat="1" applyFont="1" applyFill="1" applyAlignment="1">
      <alignment horizontal="center"/>
    </xf>
    <xf numFmtId="0" fontId="20" fillId="0" borderId="10" xfId="0" applyFont="1" applyBorder="1"/>
    <xf numFmtId="0" fontId="20" fillId="0" borderId="4" xfId="0" applyFont="1" applyBorder="1"/>
    <xf numFmtId="0" fontId="20" fillId="0" borderId="11" xfId="0" applyFont="1" applyBorder="1"/>
    <xf numFmtId="3" fontId="20" fillId="13" borderId="0" xfId="0" applyNumberFormat="1" applyFont="1" applyFill="1"/>
    <xf numFmtId="0" fontId="20" fillId="0" borderId="12" xfId="0" applyFont="1" applyBorder="1"/>
    <xf numFmtId="0" fontId="20" fillId="0" borderId="14" xfId="0" applyFont="1" applyBorder="1"/>
    <xf numFmtId="0" fontId="20" fillId="7" borderId="4" xfId="0" applyFont="1" applyFill="1" applyBorder="1" applyAlignment="1">
      <alignment horizontal="center" vertical="center"/>
    </xf>
    <xf numFmtId="3" fontId="20" fillId="7" borderId="4" xfId="0" applyNumberFormat="1" applyFont="1" applyFill="1" applyBorder="1" applyAlignment="1">
      <alignment horizontal="center" vertical="center"/>
    </xf>
    <xf numFmtId="0" fontId="20" fillId="7" borderId="4" xfId="0" applyFont="1" applyFill="1" applyBorder="1"/>
    <xf numFmtId="3" fontId="20" fillId="0" borderId="4" xfId="0" applyNumberFormat="1" applyFont="1" applyBorder="1"/>
    <xf numFmtId="3" fontId="20" fillId="0" borderId="0" xfId="0" applyNumberFormat="1" applyFont="1"/>
    <xf numFmtId="0" fontId="16" fillId="6" borderId="0" xfId="0" applyFont="1" applyFill="1"/>
    <xf numFmtId="3" fontId="12" fillId="6" borderId="0" xfId="0" applyNumberFormat="1" applyFont="1" applyFill="1"/>
    <xf numFmtId="0" fontId="12" fillId="6" borderId="0" xfId="0" applyFont="1" applyFill="1"/>
    <xf numFmtId="0" fontId="19" fillId="16" borderId="0" xfId="0" applyFont="1" applyFill="1"/>
    <xf numFmtId="3" fontId="20" fillId="16" borderId="0" xfId="0" applyNumberFormat="1" applyFont="1" applyFill="1"/>
    <xf numFmtId="0" fontId="20" fillId="16" borderId="0" xfId="0" applyFont="1" applyFill="1"/>
    <xf numFmtId="0" fontId="20" fillId="16" borderId="0" xfId="0" applyFont="1" applyFill="1" applyAlignment="1">
      <alignment horizontal="center"/>
    </xf>
    <xf numFmtId="164" fontId="20" fillId="0" borderId="4" xfId="1" applyNumberFormat="1" applyFont="1" applyBorder="1"/>
    <xf numFmtId="165" fontId="20" fillId="0" borderId="4" xfId="1" applyNumberFormat="1" applyFont="1" applyBorder="1"/>
    <xf numFmtId="0" fontId="20" fillId="0" borderId="13" xfId="0" applyFont="1" applyBorder="1"/>
    <xf numFmtId="0" fontId="19" fillId="0" borderId="0" xfId="0" applyFont="1"/>
    <xf numFmtId="0" fontId="20" fillId="0" borderId="0" xfId="0" applyFont="1" applyAlignment="1">
      <alignment horizontal="center"/>
    </xf>
    <xf numFmtId="0" fontId="24" fillId="17" borderId="0" xfId="0" applyFont="1" applyFill="1"/>
    <xf numFmtId="0" fontId="25" fillId="17" borderId="0" xfId="0" applyFont="1" applyFill="1"/>
    <xf numFmtId="0" fontId="26" fillId="17" borderId="0" xfId="0" applyFont="1" applyFill="1"/>
    <xf numFmtId="0" fontId="26" fillId="14" borderId="0" xfId="0" applyFont="1" applyFill="1"/>
    <xf numFmtId="0" fontId="24" fillId="13" borderId="0" xfId="0" applyFont="1" applyFill="1" applyAlignment="1">
      <alignment horizontal="center"/>
    </xf>
    <xf numFmtId="0" fontId="24" fillId="13" borderId="0" xfId="0" applyFont="1" applyFill="1"/>
    <xf numFmtId="0" fontId="24" fillId="0" borderId="0" xfId="0" applyFont="1"/>
    <xf numFmtId="10" fontId="20" fillId="0" borderId="4" xfId="0" applyNumberFormat="1" applyFont="1" applyBorder="1"/>
    <xf numFmtId="10" fontId="20" fillId="0" borderId="13" xfId="0" applyNumberFormat="1" applyFont="1" applyBorder="1"/>
    <xf numFmtId="0" fontId="20" fillId="19" borderId="4" xfId="0" applyFont="1" applyFill="1" applyBorder="1" applyAlignment="1">
      <alignment horizontal="center" vertical="center"/>
    </xf>
    <xf numFmtId="3" fontId="20" fillId="19" borderId="4" xfId="0" applyNumberFormat="1" applyFont="1" applyFill="1" applyBorder="1" applyAlignment="1">
      <alignment horizontal="center" vertical="center"/>
    </xf>
    <xf numFmtId="0" fontId="20" fillId="12" borderId="4" xfId="0" applyFont="1" applyFill="1" applyBorder="1"/>
    <xf numFmtId="10" fontId="20" fillId="3" borderId="4" xfId="0" applyNumberFormat="1" applyFont="1" applyFill="1" applyBorder="1" applyAlignment="1">
      <alignment horizontal="center" vertical="center"/>
    </xf>
    <xf numFmtId="0" fontId="23" fillId="3" borderId="0" xfId="0" applyFont="1" applyFill="1" applyAlignment="1">
      <alignment vertical="center"/>
    </xf>
    <xf numFmtId="0" fontId="12" fillId="20" borderId="4" xfId="0" applyFont="1" applyFill="1" applyBorder="1" applyAlignment="1">
      <alignment vertical="center"/>
    </xf>
    <xf numFmtId="0" fontId="17" fillId="20" borderId="4" xfId="0" applyFont="1" applyFill="1" applyBorder="1" applyAlignment="1">
      <alignment horizontal="center" vertical="center"/>
    </xf>
    <xf numFmtId="10" fontId="12" fillId="7" borderId="4" xfId="0" applyNumberFormat="1" applyFont="1" applyFill="1" applyBorder="1" applyAlignment="1">
      <alignment vertical="center"/>
    </xf>
    <xf numFmtId="0" fontId="12" fillId="0" borderId="6" xfId="0" applyFont="1" applyBorder="1" applyAlignment="1">
      <alignment vertical="center"/>
    </xf>
    <xf numFmtId="0" fontId="15" fillId="13" borderId="0" xfId="0" applyFont="1" applyFill="1" applyAlignment="1">
      <alignment vertical="center"/>
    </xf>
    <xf numFmtId="0" fontId="12" fillId="20" borderId="0" xfId="0" applyFont="1" applyFill="1" applyAlignment="1">
      <alignment vertical="center"/>
    </xf>
    <xf numFmtId="0" fontId="12" fillId="8" borderId="4" xfId="0" applyFont="1" applyFill="1" applyBorder="1" applyAlignment="1">
      <alignment horizontal="center" vertical="center" wrapText="1"/>
    </xf>
    <xf numFmtId="43" fontId="20" fillId="3" borderId="0" xfId="2" applyFont="1" applyFill="1"/>
    <xf numFmtId="3" fontId="20" fillId="3" borderId="0" xfId="0" applyNumberFormat="1" applyFont="1" applyFill="1"/>
    <xf numFmtId="9" fontId="12" fillId="3" borderId="0" xfId="1" applyFont="1" applyFill="1" applyAlignment="1">
      <alignment vertical="center"/>
    </xf>
    <xf numFmtId="2" fontId="12" fillId="3" borderId="0" xfId="1" applyNumberFormat="1" applyFont="1" applyFill="1" applyAlignment="1">
      <alignment vertical="center"/>
    </xf>
    <xf numFmtId="0" fontId="16" fillId="16" borderId="0" xfId="0" applyFont="1" applyFill="1" applyAlignment="1">
      <alignment vertical="center"/>
    </xf>
    <xf numFmtId="0" fontId="12" fillId="16" borderId="0" xfId="0" applyFont="1" applyFill="1" applyAlignment="1">
      <alignment vertical="center"/>
    </xf>
    <xf numFmtId="0" fontId="12" fillId="16" borderId="4" xfId="0" applyFont="1" applyFill="1" applyBorder="1" applyAlignment="1">
      <alignment horizontal="center" vertical="center" wrapText="1"/>
    </xf>
    <xf numFmtId="0" fontId="12" fillId="16" borderId="4" xfId="0" applyFont="1" applyFill="1" applyBorder="1" applyAlignment="1">
      <alignment horizontal="center" vertical="center"/>
    </xf>
    <xf numFmtId="0" fontId="23" fillId="16" borderId="4" xfId="0" applyFont="1" applyFill="1" applyBorder="1" applyAlignment="1">
      <alignment horizontal="left" vertical="center"/>
    </xf>
    <xf numFmtId="0" fontId="12" fillId="3" borderId="0" xfId="0" applyFont="1" applyFill="1" applyAlignment="1">
      <alignment vertical="center" wrapText="1"/>
    </xf>
    <xf numFmtId="10" fontId="12" fillId="16" borderId="4" xfId="0" applyNumberFormat="1" applyFont="1" applyFill="1" applyBorder="1" applyAlignment="1">
      <alignment vertical="center"/>
    </xf>
    <xf numFmtId="0" fontId="23" fillId="16" borderId="4" xfId="0" applyFont="1" applyFill="1" applyBorder="1" applyAlignment="1">
      <alignment horizontal="right" vertical="center"/>
    </xf>
    <xf numFmtId="0" fontId="23" fillId="16" borderId="4" xfId="0" applyFont="1" applyFill="1" applyBorder="1" applyAlignment="1">
      <alignment horizontal="left" vertical="center" wrapText="1"/>
    </xf>
    <xf numFmtId="0" fontId="13" fillId="17" borderId="0" xfId="0" applyFont="1" applyFill="1" applyAlignment="1">
      <alignment horizontal="left" vertical="center" wrapText="1"/>
    </xf>
    <xf numFmtId="0" fontId="7" fillId="13" borderId="0" xfId="0" applyFont="1" applyFill="1" applyAlignment="1">
      <alignment horizontal="center" vertical="center" wrapText="1"/>
    </xf>
    <xf numFmtId="0" fontId="8" fillId="13" borderId="0" xfId="0" applyFont="1" applyFill="1" applyAlignment="1">
      <alignment horizontal="center" vertical="center"/>
    </xf>
    <xf numFmtId="0" fontId="27" fillId="13" borderId="0" xfId="0" applyFont="1" applyFill="1" applyAlignment="1">
      <alignment horizontal="center" vertical="center"/>
    </xf>
    <xf numFmtId="0" fontId="12" fillId="7" borderId="4" xfId="0" applyFont="1" applyFill="1" applyBorder="1" applyAlignment="1">
      <alignment horizontal="center" vertical="center" wrapText="1"/>
    </xf>
    <xf numFmtId="0" fontId="12" fillId="7" borderId="5" xfId="0" applyFont="1" applyFill="1" applyBorder="1" applyAlignment="1">
      <alignment horizontal="center" vertical="center"/>
    </xf>
    <xf numFmtId="0" fontId="12" fillId="7" borderId="6" xfId="0" applyFont="1" applyFill="1" applyBorder="1" applyAlignment="1">
      <alignment horizontal="center" vertical="center"/>
    </xf>
    <xf numFmtId="10" fontId="12" fillId="7" borderId="4" xfId="1" applyNumberFormat="1" applyFont="1" applyFill="1" applyBorder="1" applyAlignment="1">
      <alignment vertical="center"/>
    </xf>
    <xf numFmtId="0" fontId="12" fillId="16" borderId="4" xfId="0" applyFont="1" applyFill="1" applyBorder="1" applyAlignment="1">
      <alignment vertical="center"/>
    </xf>
    <xf numFmtId="0" fontId="12" fillId="7" borderId="5" xfId="0" applyFont="1" applyFill="1" applyBorder="1" applyAlignment="1">
      <alignment vertical="center"/>
    </xf>
    <xf numFmtId="0" fontId="12" fillId="7" borderId="6" xfId="0" applyFont="1" applyFill="1" applyBorder="1" applyAlignment="1">
      <alignment vertical="center"/>
    </xf>
    <xf numFmtId="9" fontId="12" fillId="7" borderId="5" xfId="1" applyFont="1" applyFill="1" applyBorder="1" applyAlignment="1">
      <alignment vertical="center"/>
    </xf>
    <xf numFmtId="9" fontId="12" fillId="7" borderId="6" xfId="1" applyFont="1" applyFill="1" applyBorder="1" applyAlignment="1">
      <alignment vertical="center"/>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6" borderId="5" xfId="0" applyFont="1" applyFill="1" applyBorder="1" applyAlignment="1">
      <alignment vertical="center"/>
    </xf>
    <xf numFmtId="0" fontId="12" fillId="16" borderId="6" xfId="0" applyFont="1" applyFill="1" applyBorder="1" applyAlignment="1">
      <alignment vertical="center"/>
    </xf>
    <xf numFmtId="0" fontId="20" fillId="0" borderId="0" xfId="0" applyFont="1" applyAlignment="1">
      <alignment horizontal="left"/>
    </xf>
    <xf numFmtId="0" fontId="20" fillId="11" borderId="19" xfId="0" applyFont="1" applyFill="1" applyBorder="1" applyAlignment="1">
      <alignment horizontal="center"/>
    </xf>
    <xf numFmtId="0" fontId="20" fillId="11" borderId="20" xfId="0" applyFont="1" applyFill="1" applyBorder="1" applyAlignment="1">
      <alignment horizontal="center"/>
    </xf>
    <xf numFmtId="0" fontId="20" fillId="11" borderId="21" xfId="0" applyFont="1" applyFill="1" applyBorder="1" applyAlignment="1">
      <alignment horizontal="center"/>
    </xf>
    <xf numFmtId="0" fontId="20" fillId="19" borderId="7" xfId="0" applyFont="1" applyFill="1" applyBorder="1" applyAlignment="1">
      <alignment horizontal="center"/>
    </xf>
    <xf numFmtId="0" fontId="20" fillId="19" borderId="8" xfId="0" applyFont="1" applyFill="1" applyBorder="1" applyAlignment="1">
      <alignment horizontal="center"/>
    </xf>
    <xf numFmtId="0" fontId="20" fillId="19" borderId="9" xfId="0" applyFont="1" applyFill="1" applyBorder="1" applyAlignment="1">
      <alignment horizontal="center"/>
    </xf>
    <xf numFmtId="0" fontId="21" fillId="18" borderId="16" xfId="0" applyFont="1" applyFill="1" applyBorder="1" applyAlignment="1">
      <alignment horizontal="center" vertical="center" wrapText="1"/>
    </xf>
    <xf numFmtId="0" fontId="21" fillId="18" borderId="17" xfId="0" applyFont="1" applyFill="1" applyBorder="1" applyAlignment="1">
      <alignment horizontal="center" vertical="center" wrapText="1"/>
    </xf>
    <xf numFmtId="0" fontId="21" fillId="18" borderId="18" xfId="0" applyFont="1" applyFill="1" applyBorder="1" applyAlignment="1">
      <alignment horizontal="center" vertical="center" wrapText="1"/>
    </xf>
    <xf numFmtId="0" fontId="19" fillId="15" borderId="4" xfId="0" applyFont="1" applyFill="1" applyBorder="1" applyAlignment="1">
      <alignment horizontal="center" vertical="center" wrapText="1"/>
    </xf>
    <xf numFmtId="0" fontId="18" fillId="3" borderId="15" xfId="0" applyFont="1" applyFill="1" applyBorder="1" applyAlignment="1">
      <alignment horizontal="center" vertical="top" wrapText="1"/>
    </xf>
    <xf numFmtId="0" fontId="21" fillId="18" borderId="22" xfId="0" applyFont="1" applyFill="1" applyBorder="1" applyAlignment="1">
      <alignment horizontal="center" vertical="center" wrapText="1"/>
    </xf>
    <xf numFmtId="0" fontId="21" fillId="18" borderId="23" xfId="0" applyFont="1" applyFill="1" applyBorder="1" applyAlignment="1">
      <alignment horizontal="center" vertical="center" wrapText="1"/>
    </xf>
  </cellXfs>
  <cellStyles count="3">
    <cellStyle name="Milliers" xfId="2" builtinId="3"/>
    <cellStyle name="Normal" xfId="0" builtinId="0"/>
    <cellStyle name="Pourcentage" xfId="1" builtinId="5"/>
  </cellStyles>
  <dxfs count="13">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auto="1"/>
      </font>
      <fill>
        <patternFill>
          <bgColor theme="0"/>
        </patternFill>
      </fill>
    </dxf>
    <dxf>
      <fill>
        <patternFill>
          <bgColor theme="0"/>
        </patternFill>
      </fill>
    </dxf>
    <dxf>
      <font>
        <color auto="1"/>
      </font>
      <fill>
        <patternFill>
          <bgColor theme="0"/>
        </patternFill>
      </fill>
    </dxf>
    <dxf>
      <font>
        <color auto="1"/>
      </font>
      <fill>
        <patternFill>
          <bgColor rgb="FFCCCCCC"/>
        </patternFill>
      </fill>
    </dxf>
    <dxf>
      <font>
        <color auto="1"/>
      </font>
      <fill>
        <patternFill>
          <bgColor rgb="FFCCCCCC"/>
        </patternFill>
      </fill>
    </dxf>
    <dxf>
      <font>
        <color auto="1"/>
      </font>
      <fill>
        <patternFill>
          <bgColor theme="0"/>
        </patternFill>
      </fill>
    </dxf>
    <dxf>
      <fill>
        <patternFill>
          <bgColor theme="0"/>
        </patternFill>
      </fill>
    </dxf>
    <dxf>
      <font>
        <color auto="1"/>
      </font>
      <fill>
        <patternFill>
          <bgColor theme="0"/>
        </patternFill>
      </fill>
    </dxf>
  </dxfs>
  <tableStyles count="0" defaultTableStyle="TableStyleMedium2" defaultPivotStyle="PivotStyleLight16"/>
  <colors>
    <mruColors>
      <color rgb="FFCCCCCC"/>
      <color rgb="FFF7FFF7"/>
      <color rgb="FF2CCCF2"/>
      <color rgb="FFCCFFFF"/>
      <color rgb="FF62DB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t>Scénario de référence : Stock de CO2 (tCO2e)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title>
    <c:autoTitleDeleted val="0"/>
    <c:plotArea>
      <c:layout/>
      <c:scatterChart>
        <c:scatterStyle val="lineMarker"/>
        <c:varyColors val="0"/>
        <c:ser>
          <c:idx val="0"/>
          <c:order val="0"/>
          <c:tx>
            <c:v>Stock de CO2 (tCO2e)</c:v>
          </c:tx>
          <c:spPr>
            <a:ln w="19050" cap="rnd">
              <a:solidFill>
                <a:schemeClr val="accent1"/>
              </a:solidFill>
              <a:round/>
            </a:ln>
            <a:effectLst/>
          </c:spPr>
          <c:marker>
            <c:symbol val="none"/>
          </c:marker>
          <c:xVal>
            <c:numRef>
              <c:f>'Scénario de référence'!$B$10:$B$40</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'Scénario de référence'!$D$10:$D$40</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mooth val="0"/>
          <c:extLst>
            <c:ext xmlns:c16="http://schemas.microsoft.com/office/drawing/2014/chart" uri="{C3380CC4-5D6E-409C-BE32-E72D297353CC}">
              <c16:uniqueId val="{00000000-51DB-4425-B291-24729D6E72A5}"/>
            </c:ext>
          </c:extLst>
        </c:ser>
        <c:dLbls>
          <c:showLegendKey val="0"/>
          <c:showVal val="0"/>
          <c:showCatName val="0"/>
          <c:showSerName val="0"/>
          <c:showPercent val="0"/>
          <c:showBubbleSize val="0"/>
        </c:dLbls>
        <c:axId val="922660232"/>
        <c:axId val="922662856"/>
      </c:scatterChart>
      <c:valAx>
        <c:axId val="922660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922662856"/>
        <c:crosses val="autoZero"/>
        <c:crossBetween val="midCat"/>
      </c:valAx>
      <c:valAx>
        <c:axId val="92266285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9226602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Verdana" panose="020B0604030504040204" pitchFamily="34" charset="0"/>
          <a:ea typeface="Verdana" panose="020B0604030504040204" pitchFamily="34" charset="0"/>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en-US"/>
              <a:t>Scénario de projet : Stock de CO2 (tCO2e)</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title>
    <c:autoTitleDeleted val="0"/>
    <c:plotArea>
      <c:layout/>
      <c:scatterChart>
        <c:scatterStyle val="lineMarker"/>
        <c:varyColors val="0"/>
        <c:ser>
          <c:idx val="0"/>
          <c:order val="0"/>
          <c:tx>
            <c:v>Stock de CO2 (tCO2e)</c:v>
          </c:tx>
          <c:spPr>
            <a:ln w="19050" cap="rnd">
              <a:solidFill>
                <a:schemeClr val="accent1"/>
              </a:solidFill>
              <a:round/>
            </a:ln>
            <a:effectLst/>
          </c:spPr>
          <c:marker>
            <c:symbol val="none"/>
          </c:marker>
          <c:xVal>
            <c:numRef>
              <c:f>'Scénario de projet'!$B$10:$B$40</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'Scénario de projet'!$D$10:$D$40</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mooth val="0"/>
          <c:extLst>
            <c:ext xmlns:c16="http://schemas.microsoft.com/office/drawing/2014/chart" uri="{C3380CC4-5D6E-409C-BE32-E72D297353CC}">
              <c16:uniqueId val="{00000000-6403-49FB-85A1-0DDB87FB4201}"/>
            </c:ext>
          </c:extLst>
        </c:ser>
        <c:dLbls>
          <c:showLegendKey val="0"/>
          <c:showVal val="0"/>
          <c:showCatName val="0"/>
          <c:showSerName val="0"/>
          <c:showPercent val="0"/>
          <c:showBubbleSize val="0"/>
        </c:dLbls>
        <c:axId val="922660232"/>
        <c:axId val="922662856"/>
      </c:scatterChart>
      <c:valAx>
        <c:axId val="9226602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922662856"/>
        <c:crosses val="autoZero"/>
        <c:crossBetween val="midCat"/>
      </c:valAx>
      <c:valAx>
        <c:axId val="92266285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922660232"/>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Verdana" panose="020B0604030504040204" pitchFamily="34" charset="0"/>
          <a:ea typeface="Verdana" panose="020B0604030504040204" pitchFamily="34" charset="0"/>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fr-FR"/>
              <a:t>Evolution du stock de Carbone dans la zone de projet </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title>
    <c:autoTitleDeleted val="0"/>
    <c:plotArea>
      <c:layout/>
      <c:areaChart>
        <c:grouping val="standard"/>
        <c:varyColors val="0"/>
        <c:ser>
          <c:idx val="0"/>
          <c:order val="0"/>
          <c:tx>
            <c:strRef>
              <c:f>Synthèse!$C$13</c:f>
              <c:strCache>
                <c:ptCount val="1"/>
                <c:pt idx="0">
                  <c:v>Projet</c:v>
                </c:pt>
              </c:strCache>
            </c:strRef>
          </c:tx>
          <c:spPr>
            <a:solidFill>
              <a:schemeClr val="accent3"/>
            </a:solidFill>
            <a:ln>
              <a:noFill/>
            </a:ln>
            <a:effectLst/>
          </c:spPr>
          <c:cat>
            <c:numRef>
              <c:f>Synthèse!$B$14:$B$44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Synthèse!$C$14:$C$44</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0-9C66-4EE3-84AD-D4741B295C40}"/>
            </c:ext>
          </c:extLst>
        </c:ser>
        <c:ser>
          <c:idx val="1"/>
          <c:order val="1"/>
          <c:tx>
            <c:strRef>
              <c:f>Synthèse!$D$13</c:f>
              <c:strCache>
                <c:ptCount val="1"/>
                <c:pt idx="0">
                  <c:v>Référence</c:v>
                </c:pt>
              </c:strCache>
            </c:strRef>
          </c:tx>
          <c:spPr>
            <a:solidFill>
              <a:schemeClr val="accent2"/>
            </a:solidFill>
            <a:ln>
              <a:noFill/>
            </a:ln>
            <a:effectLst/>
          </c:spPr>
          <c:cat>
            <c:numRef>
              <c:f>Synthèse!$B$14:$B$44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cat>
          <c:val>
            <c:numRef>
              <c:f>Synthèse!$D$14:$D$44</c:f>
              <c:numCache>
                <c:formatCode>#,##0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extLst>
            <c:ext xmlns:c16="http://schemas.microsoft.com/office/drawing/2014/chart" uri="{C3380CC4-5D6E-409C-BE32-E72D297353CC}">
              <c16:uniqueId val="{00000001-9C66-4EE3-84AD-D4741B295C40}"/>
            </c:ext>
          </c:extLst>
        </c:ser>
        <c:dLbls>
          <c:showLegendKey val="0"/>
          <c:showVal val="0"/>
          <c:showCatName val="0"/>
          <c:showSerName val="0"/>
          <c:showPercent val="0"/>
          <c:showBubbleSize val="0"/>
        </c:dLbls>
        <c:axId val="1023836408"/>
        <c:axId val="1023835096"/>
      </c:areaChart>
      <c:catAx>
        <c:axId val="1023836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1023835096"/>
        <c:crosses val="autoZero"/>
        <c:auto val="1"/>
        <c:lblAlgn val="ctr"/>
        <c:lblOffset val="100"/>
        <c:noMultiLvlLbl val="1"/>
      </c:catAx>
      <c:valAx>
        <c:axId val="102383509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fr-FR"/>
                  <a:t>tC</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1023836408"/>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a:outerShdw blurRad="50800" dist="38100" dir="2700000" algn="tl" rotWithShape="0">
        <a:prstClr val="black">
          <a:alpha val="40000"/>
        </a:prstClr>
      </a:outerShdw>
    </a:effectLst>
  </c:spPr>
  <c:txPr>
    <a:bodyPr/>
    <a:lstStyle/>
    <a:p>
      <a:pPr>
        <a:defRPr sz="900">
          <a:latin typeface="Verdana" panose="020B0604030504040204" pitchFamily="34" charset="0"/>
          <a:ea typeface="Verdana" panose="020B0604030504040204" pitchFamily="34" charset="0"/>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r>
              <a:rPr lang="fr-FR"/>
              <a:t>Evolution du nombre total de crédits carbone générés</a:t>
            </a:r>
          </a:p>
        </c:rich>
      </c:tx>
      <c:overlay val="0"/>
      <c:spPr>
        <a:noFill/>
        <a:ln>
          <a:noFill/>
        </a:ln>
        <a:effectLst/>
      </c:spPr>
      <c:txPr>
        <a:bodyPr rot="0" spcFirstLastPara="1" vertOverflow="ellipsis" vert="horz" wrap="square" anchor="ctr" anchorCtr="1"/>
        <a:lstStyle/>
        <a:p>
          <a:pPr>
            <a:defRPr sz="1080" b="0" i="0" u="none" strike="noStrike" kern="1200" spc="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title>
    <c:autoTitleDeleted val="0"/>
    <c:plotArea>
      <c:layout/>
      <c:scatterChart>
        <c:scatterStyle val="lineMarker"/>
        <c:varyColors val="0"/>
        <c:ser>
          <c:idx val="0"/>
          <c:order val="0"/>
          <c:tx>
            <c:v>Nb total crédits</c:v>
          </c:tx>
          <c:spPr>
            <a:ln w="19050" cap="rnd">
              <a:solidFill>
                <a:schemeClr val="accent1"/>
              </a:solidFill>
              <a:round/>
            </a:ln>
            <a:effectLst/>
          </c:spPr>
          <c:marker>
            <c:symbol val="none"/>
          </c:marker>
          <c:xVal>
            <c:numRef>
              <c:f>Synthèse!$B$14:$B$44</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Synthèse!$G$14:$G$44</c:f>
              <c:numCache>
                <c:formatCode>#,##0</c:formatCode>
                <c:ptCount val="31"/>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yVal>
          <c:smooth val="0"/>
          <c:extLst>
            <c:ext xmlns:c16="http://schemas.microsoft.com/office/drawing/2014/chart" uri="{C3380CC4-5D6E-409C-BE32-E72D297353CC}">
              <c16:uniqueId val="{00000000-1E0D-4E47-B947-3011A9E4D0B1}"/>
            </c:ext>
          </c:extLst>
        </c:ser>
        <c:dLbls>
          <c:showLegendKey val="0"/>
          <c:showVal val="0"/>
          <c:showCatName val="0"/>
          <c:showSerName val="0"/>
          <c:showPercent val="0"/>
          <c:showBubbleSize val="0"/>
        </c:dLbls>
        <c:axId val="1023836408"/>
        <c:axId val="1023835096"/>
      </c:scatterChart>
      <c:valAx>
        <c:axId val="102383640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1023835096"/>
        <c:crosses val="autoZero"/>
        <c:crossBetween val="midCat"/>
      </c:valAx>
      <c:valAx>
        <c:axId val="1023835096"/>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crossAx val="1023836408"/>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Verdana" panose="020B0604030504040204" pitchFamily="34" charset="0"/>
              <a:ea typeface="Verdana" panose="020B0604030504040204" pitchFamily="34" charset="0"/>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6350" cap="flat" cmpd="sng" algn="ctr">
      <a:solidFill>
        <a:schemeClr val="tx1"/>
      </a:solidFill>
      <a:round/>
    </a:ln>
    <a:effectLst>
      <a:outerShdw blurRad="50800" dist="38100" dir="2700000" algn="tl" rotWithShape="0">
        <a:prstClr val="black">
          <a:alpha val="40000"/>
        </a:prstClr>
      </a:outerShdw>
    </a:effectLst>
  </c:spPr>
  <c:txPr>
    <a:bodyPr/>
    <a:lstStyle/>
    <a:p>
      <a:pPr>
        <a:defRPr sz="900">
          <a:latin typeface="Verdana" panose="020B0604030504040204" pitchFamily="34" charset="0"/>
          <a:ea typeface="Verdana" panose="020B0604030504040204" pitchFamily="34" charset="0"/>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hyperlink" Target="https://eqel.universita.corsica/" TargetMode="Externa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0</xdr:row>
      <xdr:rowOff>178358</xdr:rowOff>
    </xdr:from>
    <xdr:to>
      <xdr:col>12</xdr:col>
      <xdr:colOff>131182</xdr:colOff>
      <xdr:row>7</xdr:row>
      <xdr:rowOff>152013</xdr:rowOff>
    </xdr:to>
    <xdr:pic>
      <xdr:nvPicPr>
        <xdr:cNvPr id="2" name="Image 1">
          <a:extLst>
            <a:ext uri="{FF2B5EF4-FFF2-40B4-BE49-F238E27FC236}">
              <a16:creationId xmlns:a16="http://schemas.microsoft.com/office/drawing/2014/main" id="{EB06670B-2D40-4D51-9019-801FC45BF6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8900" y="178358"/>
          <a:ext cx="3202042" cy="1179347"/>
        </a:xfrm>
        <a:prstGeom prst="rect">
          <a:avLst/>
        </a:prstGeom>
      </xdr:spPr>
    </xdr:pic>
    <xdr:clientData/>
  </xdr:twoCellAnchor>
  <xdr:twoCellAnchor editAs="oneCell">
    <xdr:from>
      <xdr:col>0</xdr:col>
      <xdr:colOff>0</xdr:colOff>
      <xdr:row>0</xdr:row>
      <xdr:rowOff>160020</xdr:rowOff>
    </xdr:from>
    <xdr:to>
      <xdr:col>3</xdr:col>
      <xdr:colOff>636330</xdr:colOff>
      <xdr:row>6</xdr:row>
      <xdr:rowOff>160713</xdr:rowOff>
    </xdr:to>
    <xdr:pic>
      <xdr:nvPicPr>
        <xdr:cNvPr id="5" name="Image 4" descr="EcoAct | Action climatique. Création de valeur.">
          <a:extLst>
            <a:ext uri="{FF2B5EF4-FFF2-40B4-BE49-F238E27FC236}">
              <a16:creationId xmlns:a16="http://schemas.microsoft.com/office/drawing/2014/main" id="{53C02963-B3BE-49D9-8D1B-E953D171B2F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60020"/>
          <a:ext cx="301377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329767</xdr:colOff>
      <xdr:row>8</xdr:row>
      <xdr:rowOff>60960</xdr:rowOff>
    </xdr:from>
    <xdr:to>
      <xdr:col>6</xdr:col>
      <xdr:colOff>293121</xdr:colOff>
      <xdr:row>10</xdr:row>
      <xdr:rowOff>137628</xdr:rowOff>
    </xdr:to>
    <xdr:pic>
      <xdr:nvPicPr>
        <xdr:cNvPr id="6" name="Picture 2" descr="Résultat de recherche d'images pour &quot;Interxion France&quot;">
          <a:extLst>
            <a:ext uri="{FF2B5EF4-FFF2-40B4-BE49-F238E27FC236}">
              <a16:creationId xmlns:a16="http://schemas.microsoft.com/office/drawing/2014/main" id="{76201826-83F1-45FE-BD1D-53122DADE9B5}"/>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99687" y="1524000"/>
          <a:ext cx="1548314" cy="4193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178989</xdr:colOff>
      <xdr:row>6</xdr:row>
      <xdr:rowOff>144780</xdr:rowOff>
    </xdr:from>
    <xdr:to>
      <xdr:col>1</xdr:col>
      <xdr:colOff>720674</xdr:colOff>
      <xdr:row>11</xdr:row>
      <xdr:rowOff>10160</xdr:rowOff>
    </xdr:to>
    <xdr:pic>
      <xdr:nvPicPr>
        <xdr:cNvPr id="7" name="Picture 6" descr="Résultat de recherche d'images pour &quot;parc des calanques de marseille logo&quot;">
          <a:extLst>
            <a:ext uri="{FF2B5EF4-FFF2-40B4-BE49-F238E27FC236}">
              <a16:creationId xmlns:a16="http://schemas.microsoft.com/office/drawing/2014/main" id="{953B9335-B430-480D-810F-9126B973643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8989" y="1242060"/>
          <a:ext cx="1334165" cy="723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41443</xdr:colOff>
      <xdr:row>8</xdr:row>
      <xdr:rowOff>35791</xdr:rowOff>
    </xdr:from>
    <xdr:to>
      <xdr:col>4</xdr:col>
      <xdr:colOff>205740</xdr:colOff>
      <xdr:row>11</xdr:row>
      <xdr:rowOff>21838</xdr:rowOff>
    </xdr:to>
    <xdr:pic>
      <xdr:nvPicPr>
        <xdr:cNvPr id="8" name="Image 7">
          <a:extLst>
            <a:ext uri="{FF2B5EF4-FFF2-40B4-BE49-F238E27FC236}">
              <a16:creationId xmlns:a16="http://schemas.microsoft.com/office/drawing/2014/main" id="{E2605FDC-6384-4129-81F9-B6D4C5C03434}"/>
            </a:ext>
          </a:extLst>
        </xdr:cNvPr>
        <xdr:cNvPicPr>
          <a:picLocks noChangeAspect="1"/>
        </xdr:cNvPicPr>
      </xdr:nvPicPr>
      <xdr:blipFill>
        <a:blip xmlns:r="http://schemas.openxmlformats.org/officeDocument/2006/relationships" r:embed="rId5"/>
        <a:stretch>
          <a:fillRect/>
        </a:stretch>
      </xdr:blipFill>
      <xdr:spPr>
        <a:xfrm>
          <a:off x="1626403" y="1498831"/>
          <a:ext cx="1749257" cy="501897"/>
        </a:xfrm>
        <a:prstGeom prst="rect">
          <a:avLst/>
        </a:prstGeom>
        <a:ln>
          <a:solidFill>
            <a:schemeClr val="bg1"/>
          </a:solidFill>
        </a:ln>
      </xdr:spPr>
    </xdr:pic>
    <xdr:clientData/>
  </xdr:twoCellAnchor>
  <xdr:twoCellAnchor editAs="oneCell">
    <xdr:from>
      <xdr:col>6</xdr:col>
      <xdr:colOff>411480</xdr:colOff>
      <xdr:row>7</xdr:row>
      <xdr:rowOff>160019</xdr:rowOff>
    </xdr:from>
    <xdr:to>
      <xdr:col>9</xdr:col>
      <xdr:colOff>110062</xdr:colOff>
      <xdr:row>11</xdr:row>
      <xdr:rowOff>67830</xdr:rowOff>
    </xdr:to>
    <xdr:pic>
      <xdr:nvPicPr>
        <xdr:cNvPr id="9" name="Picture 2" descr="Logo du site">
          <a:extLst>
            <a:ext uri="{FF2B5EF4-FFF2-40B4-BE49-F238E27FC236}">
              <a16:creationId xmlns:a16="http://schemas.microsoft.com/office/drawing/2014/main" id="{D7C91284-902B-4C43-A6ED-ECCBF3DB181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5166360" y="1440179"/>
          <a:ext cx="2076022" cy="5931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194693</xdr:colOff>
      <xdr:row>7</xdr:row>
      <xdr:rowOff>121919</xdr:rowOff>
    </xdr:from>
    <xdr:to>
      <xdr:col>10</xdr:col>
      <xdr:colOff>282312</xdr:colOff>
      <xdr:row>11</xdr:row>
      <xdr:rowOff>20639</xdr:rowOff>
    </xdr:to>
    <xdr:pic>
      <xdr:nvPicPr>
        <xdr:cNvPr id="10" name="Picture 4" descr="MIO">
          <a:extLst>
            <a:ext uri="{FF2B5EF4-FFF2-40B4-BE49-F238E27FC236}">
              <a16:creationId xmlns:a16="http://schemas.microsoft.com/office/drawing/2014/main" id="{9948CE9D-7797-40E1-A4FC-0836B7745164}"/>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327013" y="1402079"/>
          <a:ext cx="880099" cy="5859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341471</xdr:colOff>
      <xdr:row>5</xdr:row>
      <xdr:rowOff>82389</xdr:rowOff>
    </xdr:from>
    <xdr:to>
      <xdr:col>11</xdr:col>
      <xdr:colOff>1447800</xdr:colOff>
      <xdr:row>14</xdr:row>
      <xdr:rowOff>123825</xdr:rowOff>
    </xdr:to>
    <xdr:sp macro="" textlink="">
      <xdr:nvSpPr>
        <xdr:cNvPr id="2" name="ZoneTexte 1">
          <a:extLst>
            <a:ext uri="{FF2B5EF4-FFF2-40B4-BE49-F238E27FC236}">
              <a16:creationId xmlns:a16="http://schemas.microsoft.com/office/drawing/2014/main" id="{792C8922-4290-45E2-A152-7B84C2FA5749}"/>
            </a:ext>
          </a:extLst>
        </xdr:cNvPr>
        <xdr:cNvSpPr txBox="1"/>
      </xdr:nvSpPr>
      <xdr:spPr>
        <a:xfrm>
          <a:off x="12552521" y="939639"/>
          <a:ext cx="6973729" cy="222266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fr-FR" sz="1100" b="1" i="0" u="sng">
              <a:solidFill>
                <a:schemeClr val="dk1"/>
              </a:solidFill>
              <a:effectLst/>
              <a:latin typeface="Verdana" panose="020B0604030504040204" pitchFamily="34" charset="0"/>
              <a:ea typeface="Verdana" panose="020B0604030504040204" pitchFamily="34" charset="0"/>
              <a:cs typeface="+mn-cs"/>
            </a:rPr>
            <a:t>Choix</a:t>
          </a:r>
          <a:r>
            <a:rPr lang="fr-FR" sz="1100" b="1" i="0" u="sng" baseline="0">
              <a:solidFill>
                <a:schemeClr val="dk1"/>
              </a:solidFill>
              <a:effectLst/>
              <a:latin typeface="Verdana" panose="020B0604030504040204" pitchFamily="34" charset="0"/>
              <a:ea typeface="Verdana" panose="020B0604030504040204" pitchFamily="34" charset="0"/>
              <a:cs typeface="+mn-cs"/>
            </a:rPr>
            <a:t> du tier </a:t>
          </a:r>
          <a:r>
            <a:rPr lang="fr-FR" sz="1100" b="1" i="0" baseline="0">
              <a:solidFill>
                <a:schemeClr val="dk1"/>
              </a:solidFill>
              <a:effectLst/>
              <a:latin typeface="Verdana" panose="020B0604030504040204" pitchFamily="34" charset="0"/>
              <a:ea typeface="Verdana" panose="020B0604030504040204" pitchFamily="34" charset="0"/>
              <a:cs typeface="+mn-cs"/>
            </a:rPr>
            <a:t>: </a:t>
          </a:r>
        </a:p>
        <a:p>
          <a:pPr lvl="0" algn="ctr"/>
          <a:endParaRPr lang="fr-FR" sz="1100" b="1" i="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1 :</a:t>
          </a:r>
          <a:r>
            <a:rPr lang="fr-FR" sz="1100">
              <a:solidFill>
                <a:schemeClr val="dk1"/>
              </a:solidFill>
              <a:effectLst/>
              <a:latin typeface="Verdana" panose="020B0604030504040204" pitchFamily="34" charset="0"/>
              <a:ea typeface="Verdana" panose="020B0604030504040204" pitchFamily="34" charset="0"/>
              <a:cs typeface="+mn-cs"/>
            </a:rPr>
            <a:t> Utilisation d’une </a:t>
          </a:r>
          <a:r>
            <a:rPr lang="fr-FR" sz="1100" b="1">
              <a:solidFill>
                <a:schemeClr val="dk1"/>
              </a:solidFill>
              <a:effectLst/>
              <a:latin typeface="Verdana" panose="020B0604030504040204" pitchFamily="34" charset="0"/>
              <a:ea typeface="Verdana" panose="020B0604030504040204" pitchFamily="34" charset="0"/>
              <a:cs typeface="+mn-cs"/>
            </a:rPr>
            <a:t>valeur par défaut </a:t>
          </a:r>
          <a:r>
            <a:rPr lang="fr-FR" sz="1100">
              <a:solidFill>
                <a:schemeClr val="dk1"/>
              </a:solidFill>
              <a:effectLst/>
              <a:latin typeface="Verdana" panose="020B0604030504040204" pitchFamily="34" charset="0"/>
              <a:ea typeface="Verdana" panose="020B0604030504040204" pitchFamily="34" charset="0"/>
              <a:cs typeface="+mn-cs"/>
            </a:rPr>
            <a:t>: 1 000 tC/ha (Monnier, 2020), en considérant une épaisseur de matte de 1 m (Mateo et al., 2019).</a:t>
          </a:r>
        </a:p>
        <a:p>
          <a:pPr lvl="0"/>
          <a:endParaRPr lang="fr-FR" sz="110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2 :</a:t>
          </a:r>
          <a:r>
            <a:rPr lang="fr-FR" sz="1100" i="1">
              <a:solidFill>
                <a:schemeClr val="dk1"/>
              </a:solidFill>
              <a:effectLst/>
              <a:latin typeface="Verdana" panose="020B0604030504040204" pitchFamily="34" charset="0"/>
              <a:ea typeface="Verdana" panose="020B0604030504040204" pitchFamily="34" charset="0"/>
              <a:cs typeface="+mn-cs"/>
            </a:rPr>
            <a:t> </a:t>
          </a:r>
          <a:r>
            <a:rPr lang="fr-FR" sz="1100" i="0">
              <a:solidFill>
                <a:schemeClr val="dk1"/>
              </a:solidFill>
              <a:effectLst/>
              <a:latin typeface="Verdana" panose="020B0604030504040204" pitchFamily="34" charset="0"/>
              <a:ea typeface="Verdana" panose="020B0604030504040204" pitchFamily="34" charset="0"/>
              <a:cs typeface="+mn-cs"/>
            </a:rPr>
            <a:t>Utilisation d’une valeur par défaut d’une épaisseur de matte de 1 m susceptible d’être dégradée par ancrage, avec </a:t>
          </a:r>
          <a:r>
            <a:rPr lang="fr-FR" sz="1100" b="1" i="0">
              <a:solidFill>
                <a:schemeClr val="dk1"/>
              </a:solidFill>
              <a:effectLst/>
              <a:latin typeface="Verdana" panose="020B0604030504040204" pitchFamily="34" charset="0"/>
              <a:ea typeface="Verdana" panose="020B0604030504040204" pitchFamily="34" charset="0"/>
              <a:cs typeface="+mn-cs"/>
            </a:rPr>
            <a:t>valeurs locales d’estimation </a:t>
          </a:r>
          <a:r>
            <a:rPr lang="fr-FR" sz="1100" i="0">
              <a:solidFill>
                <a:schemeClr val="dk1"/>
              </a:solidFill>
              <a:effectLst/>
              <a:latin typeface="Verdana" panose="020B0604030504040204" pitchFamily="34" charset="0"/>
              <a:ea typeface="Verdana" panose="020B0604030504040204" pitchFamily="34" charset="0"/>
              <a:cs typeface="+mn-cs"/>
            </a:rPr>
            <a:t>de la densité de C dans la matte pour déterminer le stock de carbone en tC/ha (Romero et al., 1994 ; Mateo et al., 1997 ; Mateo et al., 2010 ; Serrano, 2011 ; Serrano et al., 2011; Serrano et al., 2012 ; Monnier, 2020). La densité de la matte pourra être issue de données in situ utilisant un protocole standard parmi Howard et al., 2014  ou UICN, 2021 </a:t>
          </a:r>
        </a:p>
        <a:p>
          <a:pPr lvl="0"/>
          <a:endParaRPr lang="fr-FR" sz="110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3 :</a:t>
          </a:r>
          <a:r>
            <a:rPr lang="fr-FR" sz="1100">
              <a:solidFill>
                <a:schemeClr val="dk1"/>
              </a:solidFill>
              <a:effectLst/>
              <a:latin typeface="Verdana" panose="020B0604030504040204" pitchFamily="34" charset="0"/>
              <a:ea typeface="Verdana" panose="020B0604030504040204" pitchFamily="34" charset="0"/>
              <a:cs typeface="+mn-cs"/>
            </a:rPr>
            <a:t> Utilisation de </a:t>
          </a:r>
          <a:r>
            <a:rPr lang="fr-FR" sz="1100" b="1">
              <a:solidFill>
                <a:schemeClr val="dk1"/>
              </a:solidFill>
              <a:effectLst/>
              <a:latin typeface="Verdana" panose="020B0604030504040204" pitchFamily="34" charset="0"/>
              <a:ea typeface="Verdana" panose="020B0604030504040204" pitchFamily="34" charset="0"/>
              <a:cs typeface="+mn-cs"/>
            </a:rPr>
            <a:t>données issues d’une étude locale </a:t>
          </a:r>
          <a:r>
            <a:rPr lang="fr-FR" sz="1100">
              <a:solidFill>
                <a:schemeClr val="dk1"/>
              </a:solidFill>
              <a:effectLst/>
              <a:latin typeface="Verdana" panose="020B0604030504040204" pitchFamily="34" charset="0"/>
              <a:ea typeface="Verdana" panose="020B0604030504040204" pitchFamily="34" charset="0"/>
              <a:cs typeface="+mn-cs"/>
            </a:rPr>
            <a:t>revue par des pairs ou données in-situ utilisant un protocole standard parmi Howard et al., 2014  ou UICN, 2021</a:t>
          </a:r>
        </a:p>
      </xdr:txBody>
    </xdr:sp>
    <xdr:clientData/>
  </xdr:twoCellAnchor>
  <xdr:twoCellAnchor>
    <xdr:from>
      <xdr:col>7</xdr:col>
      <xdr:colOff>371950</xdr:colOff>
      <xdr:row>18</xdr:row>
      <xdr:rowOff>116805</xdr:rowOff>
    </xdr:from>
    <xdr:to>
      <xdr:col>11</xdr:col>
      <xdr:colOff>1400175</xdr:colOff>
      <xdr:row>24</xdr:row>
      <xdr:rowOff>76200</xdr:rowOff>
    </xdr:to>
    <xdr:sp macro="" textlink="">
      <xdr:nvSpPr>
        <xdr:cNvPr id="3" name="ZoneTexte 2">
          <a:extLst>
            <a:ext uri="{FF2B5EF4-FFF2-40B4-BE49-F238E27FC236}">
              <a16:creationId xmlns:a16="http://schemas.microsoft.com/office/drawing/2014/main" id="{820EF6A9-8496-464B-9965-B44FA471BC44}"/>
            </a:ext>
          </a:extLst>
        </xdr:cNvPr>
        <xdr:cNvSpPr txBox="1"/>
      </xdr:nvSpPr>
      <xdr:spPr>
        <a:xfrm>
          <a:off x="11682207" y="4623491"/>
          <a:ext cx="6862968" cy="1918823"/>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100" b="1" i="0" u="sng"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Choix du tier : </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i="1" u="sng">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1 :</a:t>
          </a:r>
          <a:r>
            <a:rPr lang="fr-FR" sz="1100">
              <a:solidFill>
                <a:schemeClr val="dk1"/>
              </a:solidFill>
              <a:effectLst/>
              <a:latin typeface="Verdana" panose="020B0604030504040204" pitchFamily="34" charset="0"/>
              <a:ea typeface="Verdana" panose="020B0604030504040204" pitchFamily="34" charset="0"/>
              <a:cs typeface="+mn-cs"/>
            </a:rPr>
            <a:t> Utilisation d’un taux de régression par défaut de 0,29%</a:t>
          </a:r>
          <a:r>
            <a:rPr lang="fr-FR" sz="1100" baseline="0">
              <a:solidFill>
                <a:schemeClr val="dk1"/>
              </a:solidFill>
              <a:effectLst/>
              <a:latin typeface="Verdana" panose="020B0604030504040204" pitchFamily="34" charset="0"/>
              <a:ea typeface="Verdana" panose="020B0604030504040204" pitchFamily="34" charset="0"/>
              <a:cs typeface="+mn-cs"/>
            </a:rPr>
            <a:t> </a:t>
          </a:r>
          <a:r>
            <a:rPr lang="fr-FR" sz="1100">
              <a:solidFill>
                <a:schemeClr val="dk1"/>
              </a:solidFill>
              <a:effectLst/>
              <a:latin typeface="Verdana" panose="020B0604030504040204" pitchFamily="34" charset="0"/>
              <a:ea typeface="Verdana" panose="020B0604030504040204" pitchFamily="34" charset="0"/>
              <a:cs typeface="+mn-cs"/>
            </a:rPr>
            <a:t>(Telesca et al, 2015).</a:t>
          </a:r>
        </a:p>
        <a:p>
          <a:pPr lvl="0"/>
          <a:endParaRPr lang="fr-FR" sz="110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2</a:t>
          </a:r>
          <a:r>
            <a:rPr lang="fr-FR" sz="1100" b="1">
              <a:solidFill>
                <a:schemeClr val="dk1"/>
              </a:solidFill>
              <a:effectLst/>
              <a:latin typeface="Verdana" panose="020B0604030504040204" pitchFamily="34" charset="0"/>
              <a:ea typeface="Verdana" panose="020B0604030504040204" pitchFamily="34" charset="0"/>
              <a:cs typeface="+mn-cs"/>
            </a:rPr>
            <a:t> :</a:t>
          </a:r>
          <a:r>
            <a:rPr lang="fr-FR" sz="1100">
              <a:solidFill>
                <a:schemeClr val="dk1"/>
              </a:solidFill>
              <a:effectLst/>
              <a:latin typeface="Verdana" panose="020B0604030504040204" pitchFamily="34" charset="0"/>
              <a:ea typeface="Verdana" panose="020B0604030504040204" pitchFamily="34" charset="0"/>
              <a:cs typeface="+mn-cs"/>
            </a:rPr>
            <a:t> Utilisation des données issues de la surface d’ancrage sur les herbiers et de la surface d’abrasion occasionnée par les mouillages en fonction du</a:t>
          </a:r>
          <a:r>
            <a:rPr lang="fr-FR" sz="1100" baseline="0">
              <a:solidFill>
                <a:schemeClr val="dk1"/>
              </a:solidFill>
              <a:effectLst/>
              <a:latin typeface="Verdana" panose="020B0604030504040204" pitchFamily="34" charset="0"/>
              <a:ea typeface="Verdana" panose="020B0604030504040204" pitchFamily="34" charset="0"/>
              <a:cs typeface="+mn-cs"/>
            </a:rPr>
            <a:t> nombre de bateaux dans la zone de projet par an.</a:t>
          </a:r>
          <a:endParaRPr lang="fr-FR" sz="1100">
            <a:solidFill>
              <a:schemeClr val="dk1"/>
            </a:solidFill>
            <a:effectLst/>
            <a:latin typeface="Verdana" panose="020B0604030504040204" pitchFamily="34" charset="0"/>
            <a:ea typeface="Verdana" panose="020B0604030504040204" pitchFamily="34" charset="0"/>
            <a:cs typeface="+mn-cs"/>
          </a:endParaRPr>
        </a:p>
        <a:p>
          <a:pPr lvl="0"/>
          <a:endParaRPr lang="fr-FR" sz="110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3 </a:t>
          </a:r>
          <a:r>
            <a:rPr lang="fr-FR" sz="1100" b="1">
              <a:solidFill>
                <a:schemeClr val="dk1"/>
              </a:solidFill>
              <a:effectLst/>
              <a:latin typeface="Verdana" panose="020B0604030504040204" pitchFamily="34" charset="0"/>
              <a:ea typeface="Verdana" panose="020B0604030504040204" pitchFamily="34" charset="0"/>
              <a:cs typeface="+mn-cs"/>
            </a:rPr>
            <a:t>:</a:t>
          </a:r>
          <a:r>
            <a:rPr lang="fr-FR" sz="1100">
              <a:solidFill>
                <a:schemeClr val="dk1"/>
              </a:solidFill>
              <a:effectLst/>
              <a:latin typeface="Verdana" panose="020B0604030504040204" pitchFamily="34" charset="0"/>
              <a:ea typeface="Verdana" panose="020B0604030504040204" pitchFamily="34" charset="0"/>
              <a:cs typeface="+mn-cs"/>
            </a:rPr>
            <a:t> Utilisation de données issues d’une étude locale revue par des pairs ou de méthodes standardisées pour l’évaluation de la régression</a:t>
          </a:r>
          <a:r>
            <a:rPr lang="fr-FR" sz="1100" baseline="0">
              <a:solidFill>
                <a:schemeClr val="dk1"/>
              </a:solidFill>
              <a:effectLst/>
              <a:latin typeface="Verdana" panose="020B0604030504040204" pitchFamily="34" charset="0"/>
              <a:ea typeface="Verdana" panose="020B0604030504040204" pitchFamily="34" charset="0"/>
              <a:cs typeface="+mn-cs"/>
            </a:rPr>
            <a:t> </a:t>
          </a:r>
          <a:r>
            <a:rPr lang="fr-FR" sz="1100">
              <a:solidFill>
                <a:schemeClr val="dk1"/>
              </a:solidFill>
              <a:effectLst/>
              <a:latin typeface="Verdana" panose="020B0604030504040204" pitchFamily="34" charset="0"/>
              <a:ea typeface="Verdana" panose="020B0604030504040204" pitchFamily="34" charset="0"/>
              <a:cs typeface="+mn-cs"/>
            </a:rPr>
            <a:t>des herbiers due aux ancrages.</a:t>
          </a:r>
        </a:p>
      </xdr:txBody>
    </xdr:sp>
    <xdr:clientData/>
  </xdr:twoCellAnchor>
  <xdr:twoCellAnchor>
    <xdr:from>
      <xdr:col>7</xdr:col>
      <xdr:colOff>378279</xdr:colOff>
      <xdr:row>25</xdr:row>
      <xdr:rowOff>10885</xdr:rowOff>
    </xdr:from>
    <xdr:to>
      <xdr:col>11</xdr:col>
      <xdr:colOff>1406504</xdr:colOff>
      <xdr:row>29</xdr:row>
      <xdr:rowOff>446314</xdr:rowOff>
    </xdr:to>
    <xdr:sp macro="" textlink="">
      <xdr:nvSpPr>
        <xdr:cNvPr id="6" name="ZoneTexte 5">
          <a:extLst>
            <a:ext uri="{FF2B5EF4-FFF2-40B4-BE49-F238E27FC236}">
              <a16:creationId xmlns:a16="http://schemas.microsoft.com/office/drawing/2014/main" id="{17A12FB0-3D47-4226-BE2E-77C85ACC2FEA}"/>
            </a:ext>
          </a:extLst>
        </xdr:cNvPr>
        <xdr:cNvSpPr txBox="1"/>
      </xdr:nvSpPr>
      <xdr:spPr>
        <a:xfrm>
          <a:off x="11688536" y="6825342"/>
          <a:ext cx="6862968" cy="1676401"/>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fr-FR" sz="1100" b="1" i="0" u="sng" strike="noStrike" kern="0" cap="none" spc="0" normalizeH="0" baseline="0" noProof="0">
              <a:ln>
                <a:noFill/>
              </a:ln>
              <a:solidFill>
                <a:prstClr val="black"/>
              </a:solidFill>
              <a:effectLst/>
              <a:uLnTx/>
              <a:uFillTx/>
              <a:latin typeface="Verdana" panose="020B0604030504040204" pitchFamily="34" charset="0"/>
              <a:ea typeface="Verdana" panose="020B0604030504040204" pitchFamily="34" charset="0"/>
              <a:cs typeface="+mn-cs"/>
            </a:rPr>
            <a:t>Choix du tier : </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1100" i="1" u="sng">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1 :</a:t>
          </a:r>
          <a:r>
            <a:rPr lang="fr-FR" sz="1100">
              <a:solidFill>
                <a:schemeClr val="dk1"/>
              </a:solidFill>
              <a:effectLst/>
              <a:latin typeface="Verdana" panose="020B0604030504040204" pitchFamily="34" charset="0"/>
              <a:ea typeface="Verdana" panose="020B0604030504040204" pitchFamily="34" charset="0"/>
              <a:cs typeface="+mn-cs"/>
            </a:rPr>
            <a:t> Utilisation des résultats du modèle développé dans le cadre du projet LIFE Blue Natura (Mateo et al., 2019b).</a:t>
          </a:r>
        </a:p>
        <a:p>
          <a:pPr lvl="0"/>
          <a:endParaRPr lang="fr-FR" sz="1100">
            <a:solidFill>
              <a:schemeClr val="dk1"/>
            </a:solidFill>
            <a:effectLst/>
            <a:latin typeface="Verdana" panose="020B0604030504040204" pitchFamily="34" charset="0"/>
            <a:ea typeface="Verdana" panose="020B0604030504040204" pitchFamily="34" charset="0"/>
            <a:cs typeface="+mn-cs"/>
          </a:endParaRPr>
        </a:p>
        <a:p>
          <a:pPr lvl="0"/>
          <a:r>
            <a:rPr lang="fr-FR" sz="1100" b="1" i="1">
              <a:solidFill>
                <a:schemeClr val="dk1"/>
              </a:solidFill>
              <a:effectLst/>
              <a:latin typeface="Verdana" panose="020B0604030504040204" pitchFamily="34" charset="0"/>
              <a:ea typeface="Verdana" panose="020B0604030504040204" pitchFamily="34" charset="0"/>
              <a:cs typeface="+mn-cs"/>
            </a:rPr>
            <a:t>Tier 2</a:t>
          </a:r>
          <a:r>
            <a:rPr lang="fr-FR" sz="1100" b="1">
              <a:solidFill>
                <a:schemeClr val="dk1"/>
              </a:solidFill>
              <a:effectLst/>
              <a:latin typeface="Verdana" panose="020B0604030504040204" pitchFamily="34" charset="0"/>
              <a:ea typeface="Verdana" panose="020B0604030504040204" pitchFamily="34" charset="0"/>
              <a:cs typeface="+mn-cs"/>
            </a:rPr>
            <a:t> :</a:t>
          </a:r>
          <a:r>
            <a:rPr lang="fr-FR" sz="1100">
              <a:solidFill>
                <a:schemeClr val="dk1"/>
              </a:solidFill>
              <a:effectLst/>
              <a:latin typeface="Verdana" panose="020B0604030504040204" pitchFamily="34" charset="0"/>
              <a:ea typeface="Verdana" panose="020B0604030504040204" pitchFamily="34" charset="0"/>
              <a:cs typeface="+mn-cs"/>
            </a:rPr>
            <a:t> Utilisation de données issues d’une étude locale revue par des pairs ou de méthodes standardisées pour l’évaluation de la décomposition du stock de carbone présent dans les herbiers due aux ancrages, prenant en compte le type de bateau, le type d’ancre, le type de chaine, et la profondeur des dégâts causés par l’ancrage sur les herbiers.</a:t>
          </a:r>
        </a:p>
      </xdr:txBody>
    </xdr:sp>
    <xdr:clientData/>
  </xdr:twoCellAnchor>
  <xdr:twoCellAnchor>
    <xdr:from>
      <xdr:col>7</xdr:col>
      <xdr:colOff>323849</xdr:colOff>
      <xdr:row>38</xdr:row>
      <xdr:rowOff>27390</xdr:rowOff>
    </xdr:from>
    <xdr:to>
      <xdr:col>12</xdr:col>
      <xdr:colOff>446881</xdr:colOff>
      <xdr:row>41</xdr:row>
      <xdr:rowOff>47625</xdr:rowOff>
    </xdr:to>
    <xdr:sp macro="" textlink="">
      <xdr:nvSpPr>
        <xdr:cNvPr id="4" name="ZoneTexte 3">
          <a:hlinkClick xmlns:r="http://schemas.openxmlformats.org/officeDocument/2006/relationships" r:id="rId1"/>
          <a:extLst>
            <a:ext uri="{FF2B5EF4-FFF2-40B4-BE49-F238E27FC236}">
              <a16:creationId xmlns:a16="http://schemas.microsoft.com/office/drawing/2014/main" id="{D7136DA7-4FBD-498D-82B8-EA10D44A9B49}"/>
            </a:ext>
          </a:extLst>
        </xdr:cNvPr>
        <xdr:cNvSpPr txBox="1"/>
      </xdr:nvSpPr>
      <xdr:spPr>
        <a:xfrm>
          <a:off x="11631929" y="9590490"/>
          <a:ext cx="7438232" cy="1437555"/>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fr-FR" sz="1100" b="1">
              <a:latin typeface="Verdana" panose="020B0604030504040204" pitchFamily="34" charset="0"/>
              <a:ea typeface="Verdana" panose="020B0604030504040204" pitchFamily="34" charset="0"/>
            </a:rPr>
            <a:t>Choix du tier : </a:t>
          </a:r>
        </a:p>
        <a:p>
          <a:pPr algn="l"/>
          <a:r>
            <a:rPr lang="fr-FR" sz="1100" b="1" i="1">
              <a:latin typeface="Verdana" panose="020B0604030504040204" pitchFamily="34" charset="0"/>
              <a:ea typeface="Verdana" panose="020B0604030504040204" pitchFamily="34" charset="0"/>
            </a:rPr>
            <a:t>Tier 2</a:t>
          </a:r>
          <a:r>
            <a:rPr lang="fr-FR" sz="1100" b="1" i="1" baseline="0">
              <a:latin typeface="Verdana" panose="020B0604030504040204" pitchFamily="34" charset="0"/>
              <a:ea typeface="Verdana" panose="020B0604030504040204" pitchFamily="34" charset="0"/>
            </a:rPr>
            <a:t> : </a:t>
          </a:r>
          <a:r>
            <a:rPr lang="fr-FR" sz="1100" b="0" i="0" baseline="0">
              <a:latin typeface="Verdana" panose="020B0604030504040204" pitchFamily="34" charset="0"/>
              <a:ea typeface="Verdana" panose="020B0604030504040204" pitchFamily="34" charset="0"/>
            </a:rPr>
            <a:t>Le suivi de la surface de l’herbier (Aherbier) et le nombre de bateaux qui ancrent dans la zone projet (x) sera réalisé via l’utilisation des données issues des plateformes de mise en ligne de données scientifiques et reconnues</a:t>
          </a:r>
        </a:p>
        <a:p>
          <a:pPr algn="l"/>
          <a:endParaRPr lang="fr-FR" sz="1100" b="0" u="none">
            <a:solidFill>
              <a:sysClr val="windowText" lastClr="000000"/>
            </a:solidFill>
            <a:latin typeface="Verdana" panose="020B0604030504040204" pitchFamily="34" charset="0"/>
            <a:ea typeface="Verdana" panose="020B0604030504040204" pitchFamily="34" charset="0"/>
          </a:endParaRPr>
        </a:p>
        <a:p>
          <a:pPr algn="l"/>
          <a:r>
            <a:rPr lang="fr-FR" sz="1100" b="1" i="1" u="none">
              <a:solidFill>
                <a:sysClr val="windowText" lastClr="000000"/>
              </a:solidFill>
              <a:latin typeface="Verdana" panose="020B0604030504040204" pitchFamily="34" charset="0"/>
              <a:ea typeface="Verdana" panose="020B0604030504040204" pitchFamily="34" charset="0"/>
            </a:rPr>
            <a:t>Tier 3 </a:t>
          </a:r>
          <a:r>
            <a:rPr lang="fr-FR" sz="1100" b="0" u="none">
              <a:solidFill>
                <a:sysClr val="windowText" lastClr="000000"/>
              </a:solidFill>
              <a:latin typeface="Verdana" panose="020B0604030504040204" pitchFamily="34" charset="0"/>
              <a:ea typeface="Verdana" panose="020B0604030504040204" pitchFamily="34" charset="0"/>
            </a:rPr>
            <a:t>: Utilisation de données issues d’une étude locale revue par des pairs ou de méthodes standardisées pour l’évaluation de la régression des herbiers due aux ancrages.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419100</xdr:colOff>
      <xdr:row>3</xdr:row>
      <xdr:rowOff>60960</xdr:rowOff>
    </xdr:from>
    <xdr:to>
      <xdr:col>6</xdr:col>
      <xdr:colOff>312420</xdr:colOff>
      <xdr:row>7</xdr:row>
      <xdr:rowOff>106680</xdr:rowOff>
    </xdr:to>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DCF56594-C278-4EC7-9E2A-0D25A14EAE59}"/>
                </a:ext>
              </a:extLst>
            </xdr:cNvPr>
            <xdr:cNvSpPr txBox="1"/>
          </xdr:nvSpPr>
          <xdr:spPr>
            <a:xfrm>
              <a:off x="1554480" y="571500"/>
              <a:ext cx="5455920" cy="693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000" b="1" i="0">
                  <a:solidFill>
                    <a:schemeClr val="dk1"/>
                  </a:solidFill>
                  <a:effectLst/>
                  <a:latin typeface="Verdana" panose="020B0604030504040204" pitchFamily="34" charset="0"/>
                  <a:ea typeface="Verdana" panose="020B0604030504040204" pitchFamily="34" charset="0"/>
                  <a:cs typeface="+mn-cs"/>
                </a:rPr>
                <a:t>Equation</a:t>
              </a:r>
              <a:r>
                <a:rPr lang="fr-FR" sz="1000" b="1" i="0" baseline="0">
                  <a:solidFill>
                    <a:schemeClr val="dk1"/>
                  </a:solidFill>
                  <a:effectLst/>
                  <a:latin typeface="Verdana" panose="020B0604030504040204" pitchFamily="34" charset="0"/>
                  <a:ea typeface="Verdana" panose="020B0604030504040204" pitchFamily="34" charset="0"/>
                  <a:cs typeface="+mn-cs"/>
                </a:rPr>
                <a:t> de calcul du stock de carbone</a:t>
              </a:r>
              <a:endParaRPr lang="fr-FR" sz="1000" b="1" i="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14:m>
                <m:oMathPara xmlns:m="http://schemas.openxmlformats.org/officeDocument/2006/math">
                  <m:oMathParaPr>
                    <m:jc m:val="centerGroup"/>
                  </m:oMathParaPr>
                  <m:oMath xmlns:m="http://schemas.openxmlformats.org/officeDocument/2006/math">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𝐶𝑂</m:t>
                        </m:r>
                        <m:r>
                          <a:rPr lang="fr-FR" sz="1100" i="1">
                            <a:solidFill>
                              <a:schemeClr val="dk1"/>
                            </a:solidFill>
                            <a:effectLst/>
                            <a:latin typeface="Cambria Math" panose="02040503050406030204" pitchFamily="18" charset="0"/>
                            <a:ea typeface="+mn-ea"/>
                            <a:cs typeface="+mn-cs"/>
                          </a:rPr>
                          <m:t>2</m:t>
                        </m:r>
                      </m:e>
                      <m:sub>
                        <m:r>
                          <a:rPr lang="fr-FR" sz="1100" i="1">
                            <a:solidFill>
                              <a:schemeClr val="dk1"/>
                            </a:solidFill>
                            <a:effectLst/>
                            <a:latin typeface="Cambria Math" panose="02040503050406030204" pitchFamily="18" charset="0"/>
                            <a:ea typeface="+mn-ea"/>
                            <a:cs typeface="+mn-cs"/>
                          </a:rPr>
                          <m:t>𝑟</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𝑓</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𝑟𝑒𝑛𝑐𝑒</m:t>
                        </m:r>
                      </m:sub>
                    </m:sSub>
                    <m:d>
                      <m:dPr>
                        <m:ctrlPr>
                          <a:rPr lang="fr-FR"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𝑛</m:t>
                        </m:r>
                        <m:r>
                          <a:rPr lang="fr-FR" sz="1100" i="1">
                            <a:solidFill>
                              <a:schemeClr val="dk1"/>
                            </a:solidFill>
                            <a:effectLst/>
                            <a:latin typeface="Cambria Math" panose="02040503050406030204" pitchFamily="18" charset="0"/>
                            <a:ea typeface="+mn-ea"/>
                            <a:cs typeface="+mn-cs"/>
                          </a:rPr>
                          <m:t>+1</m:t>
                        </m:r>
                      </m:e>
                    </m:d>
                    <m:r>
                      <a:rPr lang="fr-FR" sz="1100" i="1">
                        <a:solidFill>
                          <a:schemeClr val="dk1"/>
                        </a:solidFill>
                        <a:effectLst/>
                        <a:latin typeface="Cambria Math" panose="02040503050406030204" pitchFamily="18" charset="0"/>
                        <a:ea typeface="+mn-ea"/>
                        <a:cs typeface="+mn-cs"/>
                      </a:rPr>
                      <m:t>= </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𝐶𝑂</m:t>
                        </m:r>
                        <m:r>
                          <a:rPr lang="fr-FR" sz="1100" i="1">
                            <a:solidFill>
                              <a:schemeClr val="dk1"/>
                            </a:solidFill>
                            <a:effectLst/>
                            <a:latin typeface="Cambria Math" panose="02040503050406030204" pitchFamily="18" charset="0"/>
                            <a:ea typeface="+mn-ea"/>
                            <a:cs typeface="+mn-cs"/>
                          </a:rPr>
                          <m:t>2</m:t>
                        </m:r>
                      </m:e>
                      <m:sub>
                        <m:r>
                          <a:rPr lang="fr-FR" sz="1100" i="1">
                            <a:solidFill>
                              <a:schemeClr val="dk1"/>
                            </a:solidFill>
                            <a:effectLst/>
                            <a:latin typeface="Cambria Math" panose="02040503050406030204" pitchFamily="18" charset="0"/>
                            <a:ea typeface="+mn-ea"/>
                            <a:cs typeface="+mn-cs"/>
                          </a:rPr>
                          <m:t>𝑟</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𝑓</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𝑟𝑒𝑛𝑐𝑒</m:t>
                        </m:r>
                      </m:sub>
                    </m:sSub>
                    <m:d>
                      <m:dPr>
                        <m:ctrlPr>
                          <a:rPr lang="fr-FR"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𝑛</m:t>
                        </m:r>
                      </m:e>
                    </m:d>
                    <m:r>
                      <a:rPr lang="fr-FR" sz="1100" i="1">
                        <a:solidFill>
                          <a:schemeClr val="dk1"/>
                        </a:solidFill>
                        <a:effectLst/>
                        <a:latin typeface="Cambria Math" panose="02040503050406030204" pitchFamily="18" charset="0"/>
                        <a:ea typeface="+mn-ea"/>
                        <a:cs typeface="+mn-cs"/>
                      </a:rPr>
                      <m:t>∗(1− </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𝑇</m:t>
                        </m:r>
                      </m:e>
                      <m:sub>
                        <m:r>
                          <a:rPr lang="fr-FR" sz="1100" b="0" i="1">
                            <a:solidFill>
                              <a:schemeClr val="dk1"/>
                            </a:solidFill>
                            <a:effectLst/>
                            <a:latin typeface="Cambria Math" panose="02040503050406030204" pitchFamily="18" charset="0"/>
                            <a:ea typeface="+mn-ea"/>
                            <a:cs typeface="+mn-cs"/>
                          </a:rPr>
                          <m:t>𝑟</m:t>
                        </m:r>
                        <m:r>
                          <a:rPr lang="fr-FR" sz="1100" b="0" i="1">
                            <a:solidFill>
                              <a:schemeClr val="dk1"/>
                            </a:solidFill>
                            <a:effectLst/>
                            <a:latin typeface="Cambria Math" panose="02040503050406030204" pitchFamily="18" charset="0"/>
                            <a:ea typeface="+mn-ea"/>
                            <a:cs typeface="+mn-cs"/>
                          </a:rPr>
                          <m:t>é</m:t>
                        </m:r>
                        <m:r>
                          <a:rPr lang="fr-FR" sz="1100" b="0" i="1">
                            <a:solidFill>
                              <a:schemeClr val="dk1"/>
                            </a:solidFill>
                            <a:effectLst/>
                            <a:latin typeface="Cambria Math" panose="02040503050406030204" pitchFamily="18" charset="0"/>
                            <a:ea typeface="+mn-ea"/>
                            <a:cs typeface="+mn-cs"/>
                          </a:rPr>
                          <m:t>𝑔𝑟𝑒𝑠𝑠𝑖𝑜𝑛</m:t>
                        </m:r>
                      </m:sub>
                    </m:sSub>
                    <m:r>
                      <a:rPr lang="fr-FR" sz="1100" i="1">
                        <a:solidFill>
                          <a:schemeClr val="dk1"/>
                        </a:solidFill>
                        <a:effectLst/>
                        <a:latin typeface="Cambria Math" panose="02040503050406030204" pitchFamily="18" charset="0"/>
                        <a:ea typeface="+mn-ea"/>
                        <a:cs typeface="+mn-cs"/>
                      </a:rPr>
                      <m:t>∗</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𝑇</m:t>
                        </m:r>
                      </m:e>
                      <m:sub>
                        <m:r>
                          <a:rPr lang="fr-FR" sz="1100" i="1">
                            <a:solidFill>
                              <a:schemeClr val="dk1"/>
                            </a:solidFill>
                            <a:effectLst/>
                            <a:latin typeface="Cambria Math" panose="02040503050406030204" pitchFamily="18" charset="0"/>
                            <a:ea typeface="+mn-ea"/>
                            <a:cs typeface="+mn-cs"/>
                          </a:rPr>
                          <m:t>𝑑</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𝑐𝑜𝑚𝑝𝑜𝑠𝑖𝑡𝑖𝑜𝑛</m:t>
                        </m:r>
                      </m:sub>
                    </m:sSub>
                    <m:r>
                      <a:rPr lang="fr-FR" sz="1100" i="1">
                        <a:solidFill>
                          <a:schemeClr val="dk1"/>
                        </a:solidFill>
                        <a:effectLst/>
                        <a:latin typeface="Cambria Math" panose="02040503050406030204" pitchFamily="18" charset="0"/>
                        <a:ea typeface="+mn-ea"/>
                        <a:cs typeface="+mn-cs"/>
                      </a:rPr>
                      <m:t>)</m:t>
                    </m:r>
                  </m:oMath>
                </m:oMathPara>
              </a14:m>
              <a:endParaRPr lang="fr-FR"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et </a:t>
              </a:r>
              <a14:m>
                <m:oMath xmlns:m="http://schemas.openxmlformats.org/officeDocument/2006/math">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𝐶𝑂</m:t>
                      </m:r>
                      <m:r>
                        <a:rPr lang="fr-FR" sz="1100" i="1">
                          <a:solidFill>
                            <a:schemeClr val="dk1"/>
                          </a:solidFill>
                          <a:effectLst/>
                          <a:latin typeface="Cambria Math" panose="02040503050406030204" pitchFamily="18" charset="0"/>
                          <a:ea typeface="+mn-ea"/>
                          <a:cs typeface="+mn-cs"/>
                        </a:rPr>
                        <m:t>2</m:t>
                      </m:r>
                    </m:e>
                    <m:sub>
                      <m:r>
                        <a:rPr lang="fr-FR" sz="1100" i="1">
                          <a:solidFill>
                            <a:schemeClr val="dk1"/>
                          </a:solidFill>
                          <a:effectLst/>
                          <a:latin typeface="Cambria Math" panose="02040503050406030204" pitchFamily="18" charset="0"/>
                          <a:ea typeface="+mn-ea"/>
                          <a:cs typeface="+mn-cs"/>
                        </a:rPr>
                        <m:t>𝑟</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𝑓</m:t>
                      </m:r>
                      <m:r>
                        <a:rPr lang="fr-FR" sz="1100" i="1">
                          <a:solidFill>
                            <a:schemeClr val="dk1"/>
                          </a:solidFill>
                          <a:effectLst/>
                          <a:latin typeface="Cambria Math" panose="02040503050406030204" pitchFamily="18" charset="0"/>
                          <a:ea typeface="+mn-ea"/>
                          <a:cs typeface="+mn-cs"/>
                        </a:rPr>
                        <m:t>é</m:t>
                      </m:r>
                      <m:r>
                        <a:rPr lang="fr-FR" sz="1100" i="1">
                          <a:solidFill>
                            <a:schemeClr val="dk1"/>
                          </a:solidFill>
                          <a:effectLst/>
                          <a:latin typeface="Cambria Math" panose="02040503050406030204" pitchFamily="18" charset="0"/>
                          <a:ea typeface="+mn-ea"/>
                          <a:cs typeface="+mn-cs"/>
                        </a:rPr>
                        <m:t>𝑟𝑒𝑛𝑐𝑒</m:t>
                      </m:r>
                    </m:sub>
                  </m:sSub>
                  <m:r>
                    <a:rPr lang="fr-FR" sz="1100" i="1">
                      <a:solidFill>
                        <a:schemeClr val="dk1"/>
                      </a:solidFill>
                      <a:effectLst/>
                      <a:latin typeface="Cambria Math" panose="02040503050406030204" pitchFamily="18" charset="0"/>
                      <a:ea typeface="+mn-ea"/>
                      <a:cs typeface="+mn-cs"/>
                    </a:rPr>
                    <m:t>(0)= </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h𝑒𝑟𝑏𝑖𝑒𝑟</m:t>
                      </m:r>
                    </m:sub>
                  </m:sSub>
                  <m:r>
                    <a:rPr lang="fr-FR" sz="1100" i="1">
                      <a:solidFill>
                        <a:schemeClr val="dk1"/>
                      </a:solidFill>
                      <a:effectLst/>
                      <a:latin typeface="Cambria Math" panose="02040503050406030204" pitchFamily="18" charset="0"/>
                      <a:ea typeface="+mn-ea"/>
                      <a:cs typeface="+mn-cs"/>
                    </a:rPr>
                    <m:t>∗</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𝑚𝑎𝑡𝑡𝑒</m:t>
                      </m:r>
                      <m:r>
                        <a:rPr lang="fr-FR" sz="1100" i="1">
                          <a:solidFill>
                            <a:schemeClr val="dk1"/>
                          </a:solidFill>
                          <a:effectLst/>
                          <a:latin typeface="Cambria Math" panose="02040503050406030204" pitchFamily="18" charset="0"/>
                          <a:ea typeface="+mn-ea"/>
                          <a:cs typeface="+mn-cs"/>
                        </a:rPr>
                        <m:t> </m:t>
                      </m:r>
                    </m:sub>
                  </m:sSub>
                  <m:r>
                    <a:rPr lang="fr-FR" sz="1100" i="1">
                      <a:solidFill>
                        <a:schemeClr val="dk1"/>
                      </a:solidFill>
                      <a:effectLst/>
                      <a:latin typeface="Cambria Math" panose="02040503050406030204" pitchFamily="18" charset="0"/>
                      <a:ea typeface="+mn-ea"/>
                      <a:cs typeface="+mn-cs"/>
                    </a:rPr>
                    <m:t>∗</m:t>
                  </m:r>
                  <m:f>
                    <m:fPr>
                      <m:ctrlPr>
                        <a:rPr lang="fr-FR"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44</m:t>
                      </m:r>
                    </m:num>
                    <m:den>
                      <m:r>
                        <a:rPr lang="fr-FR" sz="1100" i="1">
                          <a:solidFill>
                            <a:schemeClr val="dk1"/>
                          </a:solidFill>
                          <a:effectLst/>
                          <a:latin typeface="Cambria Math" panose="02040503050406030204" pitchFamily="18" charset="0"/>
                          <a:ea typeface="+mn-ea"/>
                          <a:cs typeface="+mn-cs"/>
                        </a:rPr>
                        <m:t>12</m:t>
                      </m:r>
                    </m:den>
                  </m:f>
                </m:oMath>
              </a14:m>
              <a:endParaRPr lang="fr-FR" sz="110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sz="1100"/>
            </a:p>
          </xdr:txBody>
        </xdr:sp>
      </mc:Choice>
      <mc:Fallback xmlns="">
        <xdr:sp macro="" textlink="">
          <xdr:nvSpPr>
            <xdr:cNvPr id="2" name="ZoneTexte 1">
              <a:extLst>
                <a:ext uri="{FF2B5EF4-FFF2-40B4-BE49-F238E27FC236}">
                  <a16:creationId xmlns:a16="http://schemas.microsoft.com/office/drawing/2014/main" id="{DCF56594-C278-4EC7-9E2A-0D25A14EAE59}"/>
                </a:ext>
              </a:extLst>
            </xdr:cNvPr>
            <xdr:cNvSpPr txBox="1"/>
          </xdr:nvSpPr>
          <xdr:spPr>
            <a:xfrm>
              <a:off x="1554480" y="571500"/>
              <a:ext cx="5455920" cy="693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000" b="1" i="0">
                  <a:solidFill>
                    <a:schemeClr val="dk1"/>
                  </a:solidFill>
                  <a:effectLst/>
                  <a:latin typeface="Verdana" panose="020B0604030504040204" pitchFamily="34" charset="0"/>
                  <a:ea typeface="Verdana" panose="020B0604030504040204" pitchFamily="34" charset="0"/>
                  <a:cs typeface="+mn-cs"/>
                </a:rPr>
                <a:t>Equation</a:t>
              </a:r>
              <a:r>
                <a:rPr lang="fr-FR" sz="1000" b="1" i="0" baseline="0">
                  <a:solidFill>
                    <a:schemeClr val="dk1"/>
                  </a:solidFill>
                  <a:effectLst/>
                  <a:latin typeface="Verdana" panose="020B0604030504040204" pitchFamily="34" charset="0"/>
                  <a:ea typeface="Verdana" panose="020B0604030504040204" pitchFamily="34" charset="0"/>
                  <a:cs typeface="+mn-cs"/>
                </a:rPr>
                <a:t> de calcul du stock de carbone</a:t>
              </a:r>
              <a:endParaRPr lang="fr-FR" sz="1000" b="1" i="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Cambria Math" panose="02040503050406030204" pitchFamily="18" charset="0"/>
                  <a:ea typeface="+mn-ea"/>
                  <a:cs typeface="+mn-cs"/>
                </a:rPr>
                <a:t>〖𝐶𝑂2〗_𝑟é𝑓é𝑟𝑒𝑛𝑐𝑒 (𝑛+1)= 〖𝐶𝑂2〗_𝑟é𝑓é𝑟𝑒𝑛𝑐𝑒 (𝑛)∗(1− 𝑇_</a:t>
              </a:r>
              <a:r>
                <a:rPr lang="fr-FR" sz="1100" b="0" i="0">
                  <a:solidFill>
                    <a:schemeClr val="dk1"/>
                  </a:solidFill>
                  <a:effectLst/>
                  <a:latin typeface="Cambria Math" panose="02040503050406030204" pitchFamily="18" charset="0"/>
                  <a:ea typeface="+mn-ea"/>
                  <a:cs typeface="+mn-cs"/>
                </a:rPr>
                <a:t>𝑟é𝑔𝑟𝑒𝑠𝑠𝑖𝑜𝑛</a:t>
              </a:r>
              <a:r>
                <a:rPr lang="fr-FR" sz="1100" i="0">
                  <a:solidFill>
                    <a:schemeClr val="dk1"/>
                  </a:solidFill>
                  <a:effectLst/>
                  <a:latin typeface="Cambria Math" panose="02040503050406030204" pitchFamily="18" charset="0"/>
                  <a:ea typeface="+mn-ea"/>
                  <a:cs typeface="+mn-cs"/>
                </a:rPr>
                <a:t>∗𝑇_𝑑é𝑐𝑜𝑚𝑝𝑜𝑠𝑖𝑡𝑖𝑜𝑛)</a:t>
              </a:r>
              <a:endParaRPr lang="fr-FR" sz="110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chemeClr val="dk1"/>
                  </a:solidFill>
                  <a:effectLst/>
                  <a:latin typeface="+mn-lt"/>
                  <a:ea typeface="+mn-ea"/>
                  <a:cs typeface="+mn-cs"/>
                </a:rPr>
                <a:t>et </a:t>
              </a:r>
              <a:r>
                <a:rPr lang="fr-FR" sz="1100" i="0">
                  <a:solidFill>
                    <a:schemeClr val="dk1"/>
                  </a:solidFill>
                  <a:effectLst/>
                  <a:latin typeface="Cambria Math" panose="02040503050406030204" pitchFamily="18" charset="0"/>
                  <a:ea typeface="+mn-ea"/>
                  <a:cs typeface="+mn-cs"/>
                </a:rPr>
                <a:t>〖𝐶𝑂2〗_𝑟é𝑓é𝑟𝑒𝑛𝑐𝑒 (0)= 𝐴_ℎ𝑒𝑟𝑏𝑖𝑒𝑟∗𝐶_(𝑚𝑎𝑡𝑡𝑒 )∗44/12</a:t>
              </a:r>
              <a:endParaRPr lang="fr-FR" sz="1100">
                <a:solidFill>
                  <a:schemeClr val="dk1"/>
                </a:solidFill>
                <a:effectLst/>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sz="1100"/>
            </a:p>
          </xdr:txBody>
        </xdr:sp>
      </mc:Fallback>
    </mc:AlternateContent>
    <xdr:clientData/>
  </xdr:twoCellAnchor>
  <xdr:twoCellAnchor>
    <xdr:from>
      <xdr:col>5</xdr:col>
      <xdr:colOff>457200</xdr:colOff>
      <xdr:row>9</xdr:row>
      <xdr:rowOff>38100</xdr:rowOff>
    </xdr:from>
    <xdr:to>
      <xdr:col>10</xdr:col>
      <xdr:colOff>777240</xdr:colOff>
      <xdr:row>27</xdr:row>
      <xdr:rowOff>15240</xdr:rowOff>
    </xdr:to>
    <xdr:graphicFrame macro="">
      <xdr:nvGraphicFramePr>
        <xdr:cNvPr id="4" name="Graphique 3">
          <a:extLst>
            <a:ext uri="{FF2B5EF4-FFF2-40B4-BE49-F238E27FC236}">
              <a16:creationId xmlns:a16="http://schemas.microsoft.com/office/drawing/2014/main" id="{886AFFB7-4BC0-47FA-91E2-FDCDAA9DD3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388620</xdr:colOff>
      <xdr:row>3</xdr:row>
      <xdr:rowOff>68580</xdr:rowOff>
    </xdr:from>
    <xdr:to>
      <xdr:col>6</xdr:col>
      <xdr:colOff>281940</xdr:colOff>
      <xdr:row>7</xdr:row>
      <xdr:rowOff>22860</xdr:rowOff>
    </xdr:to>
    <mc:AlternateContent xmlns:mc="http://schemas.openxmlformats.org/markup-compatibility/2006" xmlns:a14="http://schemas.microsoft.com/office/drawing/2010/main">
      <mc:Choice Requires="a14">
        <xdr:sp macro="" textlink="">
          <xdr:nvSpPr>
            <xdr:cNvPr id="2" name="ZoneTexte 1">
              <a:extLst>
                <a:ext uri="{FF2B5EF4-FFF2-40B4-BE49-F238E27FC236}">
                  <a16:creationId xmlns:a16="http://schemas.microsoft.com/office/drawing/2014/main" id="{5DDC60D9-02BB-43FB-9CEA-08FF5EC0400F}"/>
                </a:ext>
              </a:extLst>
            </xdr:cNvPr>
            <xdr:cNvSpPr txBox="1"/>
          </xdr:nvSpPr>
          <xdr:spPr>
            <a:xfrm>
              <a:off x="1181100" y="441960"/>
              <a:ext cx="5463540" cy="693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000" b="1" i="0">
                  <a:solidFill>
                    <a:schemeClr val="dk1"/>
                  </a:solidFill>
                  <a:effectLst/>
                  <a:latin typeface="Verdana" panose="020B0604030504040204" pitchFamily="34" charset="0"/>
                  <a:ea typeface="Verdana" panose="020B0604030504040204" pitchFamily="34" charset="0"/>
                  <a:cs typeface="+mn-cs"/>
                </a:rPr>
                <a:t>Equation</a:t>
              </a:r>
              <a:r>
                <a:rPr lang="fr-FR" sz="1000" b="1" i="0" baseline="0">
                  <a:solidFill>
                    <a:schemeClr val="dk1"/>
                  </a:solidFill>
                  <a:effectLst/>
                  <a:latin typeface="Verdana" panose="020B0604030504040204" pitchFamily="34" charset="0"/>
                  <a:ea typeface="Verdana" panose="020B0604030504040204" pitchFamily="34" charset="0"/>
                  <a:cs typeface="+mn-cs"/>
                </a:rPr>
                <a:t> de calcul du stock de carbone</a:t>
              </a:r>
              <a:endParaRPr lang="fr-FR" sz="1000" b="1" i="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14:m>
                <m:oMath xmlns:m="http://schemas.openxmlformats.org/officeDocument/2006/math">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𝐶𝑂</m:t>
                      </m:r>
                      <m:r>
                        <a:rPr lang="fr-FR" sz="1100" i="1">
                          <a:solidFill>
                            <a:schemeClr val="dk1"/>
                          </a:solidFill>
                          <a:effectLst/>
                          <a:latin typeface="Cambria Math" panose="02040503050406030204" pitchFamily="18" charset="0"/>
                          <a:ea typeface="+mn-ea"/>
                          <a:cs typeface="+mn-cs"/>
                        </a:rPr>
                        <m:t>2</m:t>
                      </m:r>
                    </m:e>
                    <m:sub>
                      <m:r>
                        <a:rPr lang="fr-FR" sz="1100" b="0" i="1">
                          <a:solidFill>
                            <a:schemeClr val="dk1"/>
                          </a:solidFill>
                          <a:effectLst/>
                          <a:latin typeface="Cambria Math" panose="02040503050406030204" pitchFamily="18" charset="0"/>
                          <a:ea typeface="+mn-ea"/>
                          <a:cs typeface="+mn-cs"/>
                        </a:rPr>
                        <m:t>𝑝𝑟𝑜𝑗𝑒𝑡</m:t>
                      </m:r>
                    </m:sub>
                  </m:sSub>
                  <m:d>
                    <m:dPr>
                      <m:ctrlPr>
                        <a:rPr lang="fr-FR" sz="1100" i="1">
                          <a:solidFill>
                            <a:schemeClr val="dk1"/>
                          </a:solidFill>
                          <a:effectLst/>
                          <a:latin typeface="Cambria Math" panose="02040503050406030204" pitchFamily="18" charset="0"/>
                          <a:ea typeface="+mn-ea"/>
                          <a:cs typeface="+mn-cs"/>
                        </a:rPr>
                      </m:ctrlPr>
                    </m:dPr>
                    <m:e>
                      <m:r>
                        <a:rPr lang="fr-FR" sz="1100" i="1">
                          <a:solidFill>
                            <a:schemeClr val="dk1"/>
                          </a:solidFill>
                          <a:effectLst/>
                          <a:latin typeface="Cambria Math" panose="02040503050406030204" pitchFamily="18" charset="0"/>
                          <a:ea typeface="+mn-ea"/>
                          <a:cs typeface="+mn-cs"/>
                        </a:rPr>
                        <m:t>𝑛</m:t>
                      </m:r>
                    </m:e>
                  </m:d>
                  <m:r>
                    <a:rPr lang="fr-FR" sz="1100" i="1">
                      <a:solidFill>
                        <a:schemeClr val="dk1"/>
                      </a:solidFill>
                      <a:effectLst/>
                      <a:latin typeface="Cambria Math" panose="02040503050406030204" pitchFamily="18" charset="0"/>
                      <a:ea typeface="+mn-ea"/>
                      <a:cs typeface="+mn-cs"/>
                    </a:rPr>
                    <m:t>=</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𝐴</m:t>
                      </m:r>
                    </m:e>
                    <m:sub>
                      <m:r>
                        <a:rPr lang="fr-FR" sz="1100" i="1">
                          <a:solidFill>
                            <a:schemeClr val="dk1"/>
                          </a:solidFill>
                          <a:effectLst/>
                          <a:latin typeface="Cambria Math" panose="02040503050406030204" pitchFamily="18" charset="0"/>
                          <a:ea typeface="+mn-ea"/>
                          <a:cs typeface="+mn-cs"/>
                        </a:rPr>
                        <m:t>h𝑒𝑟𝑏𝑖𝑒𝑟</m:t>
                      </m:r>
                    </m:sub>
                  </m:sSub>
                  <m:r>
                    <a:rPr lang="fr-FR" sz="1100" i="1">
                      <a:solidFill>
                        <a:schemeClr val="dk1"/>
                      </a:solidFill>
                      <a:effectLst/>
                      <a:latin typeface="Cambria Math" panose="02040503050406030204" pitchFamily="18" charset="0"/>
                      <a:ea typeface="+mn-ea"/>
                      <a:cs typeface="+mn-cs"/>
                    </a:rPr>
                    <m:t>∗</m:t>
                  </m:r>
                  <m:sSub>
                    <m:sSubPr>
                      <m:ctrlPr>
                        <a:rPr lang="fr-FR" sz="1100" i="1">
                          <a:solidFill>
                            <a:schemeClr val="dk1"/>
                          </a:solidFill>
                          <a:effectLst/>
                          <a:latin typeface="Cambria Math" panose="02040503050406030204" pitchFamily="18" charset="0"/>
                          <a:ea typeface="+mn-ea"/>
                          <a:cs typeface="+mn-cs"/>
                        </a:rPr>
                      </m:ctrlPr>
                    </m:sSubPr>
                    <m:e>
                      <m:r>
                        <a:rPr lang="fr-FR" sz="1100" i="1">
                          <a:solidFill>
                            <a:schemeClr val="dk1"/>
                          </a:solidFill>
                          <a:effectLst/>
                          <a:latin typeface="Cambria Math" panose="02040503050406030204" pitchFamily="18" charset="0"/>
                          <a:ea typeface="+mn-ea"/>
                          <a:cs typeface="+mn-cs"/>
                        </a:rPr>
                        <m:t>𝐶</m:t>
                      </m:r>
                    </m:e>
                    <m:sub>
                      <m:r>
                        <a:rPr lang="fr-FR" sz="1100" i="1">
                          <a:solidFill>
                            <a:schemeClr val="dk1"/>
                          </a:solidFill>
                          <a:effectLst/>
                          <a:latin typeface="Cambria Math" panose="02040503050406030204" pitchFamily="18" charset="0"/>
                          <a:ea typeface="+mn-ea"/>
                          <a:cs typeface="+mn-cs"/>
                        </a:rPr>
                        <m:t>𝑚𝑎𝑡𝑡𝑒</m:t>
                      </m:r>
                      <m:r>
                        <a:rPr lang="fr-FR" sz="1100" i="1">
                          <a:solidFill>
                            <a:schemeClr val="dk1"/>
                          </a:solidFill>
                          <a:effectLst/>
                          <a:latin typeface="Cambria Math" panose="02040503050406030204" pitchFamily="18" charset="0"/>
                          <a:ea typeface="+mn-ea"/>
                          <a:cs typeface="+mn-cs"/>
                        </a:rPr>
                        <m:t> </m:t>
                      </m:r>
                    </m:sub>
                  </m:sSub>
                  <m:r>
                    <a:rPr lang="fr-FR" sz="1100" i="1">
                      <a:solidFill>
                        <a:schemeClr val="dk1"/>
                      </a:solidFill>
                      <a:effectLst/>
                      <a:latin typeface="Cambria Math" panose="02040503050406030204" pitchFamily="18" charset="0"/>
                      <a:ea typeface="+mn-ea"/>
                      <a:cs typeface="+mn-cs"/>
                    </a:rPr>
                    <m:t>∗</m:t>
                  </m:r>
                  <m:f>
                    <m:fPr>
                      <m:ctrlPr>
                        <a:rPr lang="fr-FR" sz="1100" i="1">
                          <a:solidFill>
                            <a:schemeClr val="dk1"/>
                          </a:solidFill>
                          <a:effectLst/>
                          <a:latin typeface="Cambria Math" panose="02040503050406030204" pitchFamily="18" charset="0"/>
                          <a:ea typeface="+mn-ea"/>
                          <a:cs typeface="+mn-cs"/>
                        </a:rPr>
                      </m:ctrlPr>
                    </m:fPr>
                    <m:num>
                      <m:r>
                        <a:rPr lang="fr-FR" sz="1100" i="1">
                          <a:solidFill>
                            <a:schemeClr val="dk1"/>
                          </a:solidFill>
                          <a:effectLst/>
                          <a:latin typeface="Cambria Math" panose="02040503050406030204" pitchFamily="18" charset="0"/>
                          <a:ea typeface="+mn-ea"/>
                          <a:cs typeface="+mn-cs"/>
                        </a:rPr>
                        <m:t>44</m:t>
                      </m:r>
                    </m:num>
                    <m:den>
                      <m:r>
                        <a:rPr lang="fr-FR" sz="1100" i="1">
                          <a:solidFill>
                            <a:schemeClr val="dk1"/>
                          </a:solidFill>
                          <a:effectLst/>
                          <a:latin typeface="Cambria Math" panose="02040503050406030204" pitchFamily="18" charset="0"/>
                          <a:ea typeface="+mn-ea"/>
                          <a:cs typeface="+mn-cs"/>
                        </a:rPr>
                        <m:t>12</m:t>
                      </m:r>
                    </m:den>
                  </m:f>
                </m:oMath>
              </a14:m>
              <a:r>
                <a:rPr lang="fr-FR" sz="1100">
                  <a:solidFill>
                    <a:schemeClr val="dk1"/>
                  </a:solidFill>
                  <a:effectLst/>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7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sz="1100"/>
            </a:p>
          </xdr:txBody>
        </xdr:sp>
      </mc:Choice>
      <mc:Fallback xmlns="">
        <xdr:sp macro="" textlink="">
          <xdr:nvSpPr>
            <xdr:cNvPr id="2" name="ZoneTexte 1">
              <a:extLst>
                <a:ext uri="{FF2B5EF4-FFF2-40B4-BE49-F238E27FC236}">
                  <a16:creationId xmlns:a16="http://schemas.microsoft.com/office/drawing/2014/main" id="{5DDC60D9-02BB-43FB-9CEA-08FF5EC0400F}"/>
                </a:ext>
              </a:extLst>
            </xdr:cNvPr>
            <xdr:cNvSpPr txBox="1"/>
          </xdr:nvSpPr>
          <xdr:spPr>
            <a:xfrm>
              <a:off x="1181100" y="441960"/>
              <a:ext cx="5463540" cy="6934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000" b="1" i="0">
                  <a:solidFill>
                    <a:schemeClr val="dk1"/>
                  </a:solidFill>
                  <a:effectLst/>
                  <a:latin typeface="Verdana" panose="020B0604030504040204" pitchFamily="34" charset="0"/>
                  <a:ea typeface="Verdana" panose="020B0604030504040204" pitchFamily="34" charset="0"/>
                  <a:cs typeface="+mn-cs"/>
                </a:rPr>
                <a:t>Equation</a:t>
              </a:r>
              <a:r>
                <a:rPr lang="fr-FR" sz="1000" b="1" i="0" baseline="0">
                  <a:solidFill>
                    <a:schemeClr val="dk1"/>
                  </a:solidFill>
                  <a:effectLst/>
                  <a:latin typeface="Verdana" panose="020B0604030504040204" pitchFamily="34" charset="0"/>
                  <a:ea typeface="Verdana" panose="020B0604030504040204" pitchFamily="34" charset="0"/>
                  <a:cs typeface="+mn-cs"/>
                </a:rPr>
                <a:t> de calcul du stock de carbone</a:t>
              </a:r>
              <a:endParaRPr lang="fr-FR" sz="1000" b="1" i="0">
                <a:solidFill>
                  <a:schemeClr val="dk1"/>
                </a:solidFill>
                <a:effectLst/>
                <a:latin typeface="Verdana" panose="020B0604030504040204" pitchFamily="34" charset="0"/>
                <a:ea typeface="Verdana" panose="020B0604030504040204" pitchFamily="34" charset="0"/>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fr-FR" sz="1100" i="0">
                  <a:solidFill>
                    <a:schemeClr val="dk1"/>
                  </a:solidFill>
                  <a:effectLst/>
                  <a:latin typeface="Cambria Math" panose="02040503050406030204" pitchFamily="18" charset="0"/>
                  <a:ea typeface="+mn-ea"/>
                  <a:cs typeface="+mn-cs"/>
                </a:rPr>
                <a:t>〖𝐶𝑂2〗_</a:t>
              </a:r>
              <a:r>
                <a:rPr lang="fr-FR" sz="1100" b="0" i="0">
                  <a:solidFill>
                    <a:schemeClr val="dk1"/>
                  </a:solidFill>
                  <a:effectLst/>
                  <a:latin typeface="Cambria Math" panose="02040503050406030204" pitchFamily="18" charset="0"/>
                  <a:ea typeface="+mn-ea"/>
                  <a:cs typeface="+mn-cs"/>
                </a:rPr>
                <a:t>𝑝𝑟𝑜𝑗𝑒𝑡 </a:t>
              </a:r>
              <a:r>
                <a:rPr lang="fr-FR" sz="1100" i="0">
                  <a:solidFill>
                    <a:schemeClr val="dk1"/>
                  </a:solidFill>
                  <a:effectLst/>
                  <a:latin typeface="Cambria Math" panose="02040503050406030204" pitchFamily="18" charset="0"/>
                  <a:ea typeface="+mn-ea"/>
                  <a:cs typeface="+mn-cs"/>
                </a:rPr>
                <a:t>(𝑛)=𝐴_ℎ𝑒𝑟𝑏𝑖𝑒𝑟∗𝐶_(𝑚𝑎𝑡𝑡𝑒 )∗44/12</a:t>
              </a:r>
              <a:r>
                <a:rPr lang="fr-FR" sz="1100">
                  <a:solidFill>
                    <a:schemeClr val="dk1"/>
                  </a:solidFill>
                  <a:effectLst/>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endParaRPr lang="fr-FR" sz="7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chemeClr val="dk1"/>
                </a:solidFill>
                <a:effectLst/>
                <a:latin typeface="+mn-lt"/>
                <a:ea typeface="+mn-ea"/>
                <a:cs typeface="+mn-cs"/>
              </a:endParaRPr>
            </a:p>
            <a:p>
              <a:endParaRPr lang="fr-FR" sz="1100"/>
            </a:p>
          </xdr:txBody>
        </xdr:sp>
      </mc:Fallback>
    </mc:AlternateContent>
    <xdr:clientData/>
  </xdr:twoCellAnchor>
  <xdr:twoCellAnchor>
    <xdr:from>
      <xdr:col>5</xdr:col>
      <xdr:colOff>0</xdr:colOff>
      <xdr:row>8</xdr:row>
      <xdr:rowOff>0</xdr:rowOff>
    </xdr:from>
    <xdr:to>
      <xdr:col>9</xdr:col>
      <xdr:colOff>1402080</xdr:colOff>
      <xdr:row>23</xdr:row>
      <xdr:rowOff>0</xdr:rowOff>
    </xdr:to>
    <xdr:graphicFrame macro="">
      <xdr:nvGraphicFramePr>
        <xdr:cNvPr id="4" name="Graphique 3">
          <a:extLst>
            <a:ext uri="{FF2B5EF4-FFF2-40B4-BE49-F238E27FC236}">
              <a16:creationId xmlns:a16="http://schemas.microsoft.com/office/drawing/2014/main" id="{7C91C5C6-DE4B-4EE0-8AFE-2135A35191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742950</xdr:colOff>
      <xdr:row>46</xdr:row>
      <xdr:rowOff>0</xdr:rowOff>
    </xdr:from>
    <xdr:to>
      <xdr:col>4</xdr:col>
      <xdr:colOff>1379220</xdr:colOff>
      <xdr:row>58</xdr:row>
      <xdr:rowOff>0</xdr:rowOff>
    </xdr:to>
    <xdr:graphicFrame macro="">
      <xdr:nvGraphicFramePr>
        <xdr:cNvPr id="2" name="Graphique 2">
          <a:extLst>
            <a:ext uri="{FF2B5EF4-FFF2-40B4-BE49-F238E27FC236}">
              <a16:creationId xmlns:a16="http://schemas.microsoft.com/office/drawing/2014/main" id="{FB84CCB2-D7C4-4382-B030-94BA66F4C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46</xdr:row>
      <xdr:rowOff>0</xdr:rowOff>
    </xdr:from>
    <xdr:to>
      <xdr:col>8</xdr:col>
      <xdr:colOff>1044300</xdr:colOff>
      <xdr:row>58</xdr:row>
      <xdr:rowOff>0</xdr:rowOff>
    </xdr:to>
    <xdr:graphicFrame macro="">
      <xdr:nvGraphicFramePr>
        <xdr:cNvPr id="4" name="Graphique 4">
          <a:extLst>
            <a:ext uri="{FF2B5EF4-FFF2-40B4-BE49-F238E27FC236}">
              <a16:creationId xmlns:a16="http://schemas.microsoft.com/office/drawing/2014/main" id="{8A06A904-CACA-4881-9334-BE8F4140B9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atos365.sharepoint.com/sites/100002656/RI%2002%20CLICK%20Team/R&amp;I%20-%20CLICK%20team/R&amp;I%20Production%20(to%20Public)/01%20-%20Carbon%20markets%20and%20projects/0-%20Blue%20carbon%20methodo/4-%20LBC%20Herbiers%20marins/1%20-%20Projet%20LBC%20Methodo_Herbiers%20Marins/4%20-%20Production/Ex%20tableurs/Calculateur%20verrouill&#233;%20Vdef.xlsx?B085BA7C" TargetMode="External"/><Relationship Id="rId1" Type="http://schemas.openxmlformats.org/officeDocument/2006/relationships/externalLinkPath" Target="file:///\\B085BA7C\Calculateur%20verrouill&#233;%20V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Données projet"/>
      <sheetName val="Scénario référence"/>
      <sheetName val="Calculateur"/>
      <sheetName val="Paramètres"/>
      <sheetName val="REE"/>
      <sheetName val="VAN"/>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hème Office">
  <a:themeElements>
    <a:clrScheme name="EcoActos">
      <a:dk1>
        <a:sysClr val="windowText" lastClr="000000"/>
      </a:dk1>
      <a:lt1>
        <a:sysClr val="window" lastClr="FFFFFF"/>
      </a:lt1>
      <a:dk2>
        <a:srgbClr val="44546A"/>
      </a:dk2>
      <a:lt2>
        <a:srgbClr val="E7E6E6"/>
      </a:lt2>
      <a:accent1>
        <a:srgbClr val="0066A1"/>
      </a:accent1>
      <a:accent2>
        <a:srgbClr val="E37258"/>
      </a:accent2>
      <a:accent3>
        <a:srgbClr val="92B277"/>
      </a:accent3>
      <a:accent4>
        <a:srgbClr val="C2727C"/>
      </a:accent4>
      <a:accent5>
        <a:srgbClr val="000000"/>
      </a:accent5>
      <a:accent6>
        <a:srgbClr val="FFFFFF"/>
      </a:accent6>
      <a:hlink>
        <a:srgbClr val="0066A1"/>
      </a:hlink>
      <a:folHlink>
        <a:srgbClr val="92B27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F5F91-7875-4AA7-89AF-9D8AFE07B5CF}">
  <dimension ref="A1:V40"/>
  <sheetViews>
    <sheetView showGridLines="0" zoomScale="80" zoomScaleNormal="80" workbookViewId="0">
      <selection activeCell="A20" sqref="A20:L33"/>
    </sheetView>
  </sheetViews>
  <sheetFormatPr baseColWidth="10" defaultColWidth="0" defaultRowHeight="13.8" zeroHeight="1" x14ac:dyDescent="0.25"/>
  <cols>
    <col min="1" max="13" width="11.44140625" style="11" customWidth="1"/>
    <col min="14" max="22" width="0" style="11" hidden="1" customWidth="1"/>
    <col min="23" max="16384" width="11.44140625" style="11" hidden="1"/>
  </cols>
  <sheetData>
    <row r="1" spans="1:22" x14ac:dyDescent="0.25">
      <c r="A1" s="10"/>
      <c r="B1" s="10"/>
      <c r="C1" s="10"/>
      <c r="D1" s="10"/>
      <c r="E1" s="10"/>
      <c r="F1" s="10"/>
      <c r="G1" s="10"/>
      <c r="H1" s="10"/>
      <c r="I1" s="10"/>
      <c r="J1" s="10"/>
      <c r="K1" s="10"/>
      <c r="L1" s="10"/>
      <c r="M1" s="10"/>
      <c r="N1" s="10"/>
      <c r="O1" s="10"/>
      <c r="P1" s="10"/>
      <c r="Q1" s="10"/>
      <c r="R1" s="10"/>
      <c r="S1" s="10"/>
      <c r="T1" s="10"/>
      <c r="U1" s="10"/>
      <c r="V1" s="10"/>
    </row>
    <row r="2" spans="1:22" x14ac:dyDescent="0.25">
      <c r="A2" s="10"/>
      <c r="B2" s="10"/>
      <c r="C2" s="10"/>
      <c r="D2" s="10"/>
      <c r="E2" s="114" t="s">
        <v>0</v>
      </c>
      <c r="F2" s="115"/>
      <c r="G2" s="115"/>
      <c r="H2" s="115"/>
      <c r="I2" s="10"/>
      <c r="J2" s="10"/>
      <c r="K2" s="10"/>
      <c r="L2" s="10"/>
      <c r="M2" s="10"/>
      <c r="N2" s="10"/>
      <c r="O2" s="10"/>
      <c r="P2" s="10"/>
      <c r="Q2" s="10"/>
      <c r="R2" s="10"/>
      <c r="S2" s="10"/>
      <c r="T2" s="10"/>
      <c r="U2" s="10"/>
      <c r="V2" s="10"/>
    </row>
    <row r="3" spans="1:22" x14ac:dyDescent="0.25">
      <c r="A3" s="10"/>
      <c r="B3" s="10"/>
      <c r="C3" s="10"/>
      <c r="D3" s="10"/>
      <c r="E3" s="115"/>
      <c r="F3" s="115"/>
      <c r="G3" s="115"/>
      <c r="H3" s="115"/>
      <c r="I3" s="10"/>
      <c r="J3" s="10"/>
      <c r="K3" s="10"/>
      <c r="L3" s="10"/>
      <c r="M3" s="10"/>
      <c r="N3" s="10"/>
      <c r="O3" s="10"/>
      <c r="P3" s="10"/>
      <c r="Q3" s="10"/>
      <c r="R3" s="10"/>
      <c r="S3" s="10"/>
      <c r="T3" s="10"/>
      <c r="U3" s="10"/>
      <c r="V3" s="10"/>
    </row>
    <row r="4" spans="1:22" x14ac:dyDescent="0.25">
      <c r="A4" s="10"/>
      <c r="B4" s="10"/>
      <c r="C4" s="10"/>
      <c r="D4" s="10"/>
      <c r="E4" s="115"/>
      <c r="F4" s="115"/>
      <c r="G4" s="115"/>
      <c r="H4" s="115"/>
      <c r="I4" s="10"/>
      <c r="J4" s="10"/>
      <c r="K4" s="10"/>
      <c r="L4" s="10"/>
      <c r="M4" s="10"/>
      <c r="N4" s="10"/>
      <c r="O4" s="10"/>
      <c r="P4" s="10"/>
      <c r="Q4" s="10"/>
      <c r="R4" s="10"/>
      <c r="S4" s="10"/>
      <c r="T4" s="10"/>
      <c r="U4" s="10"/>
      <c r="V4" s="10"/>
    </row>
    <row r="5" spans="1:22" x14ac:dyDescent="0.25">
      <c r="A5" s="10"/>
      <c r="B5" s="10"/>
      <c r="C5" s="10"/>
      <c r="D5" s="10"/>
      <c r="E5" s="115"/>
      <c r="F5" s="115"/>
      <c r="G5" s="115"/>
      <c r="H5" s="115"/>
      <c r="I5" s="10"/>
      <c r="J5" s="10"/>
      <c r="K5" s="10"/>
      <c r="L5" s="10"/>
      <c r="M5" s="10"/>
      <c r="N5" s="10"/>
      <c r="O5" s="10"/>
      <c r="P5" s="10"/>
      <c r="Q5" s="10"/>
      <c r="R5" s="10"/>
      <c r="S5" s="10"/>
      <c r="T5" s="10"/>
      <c r="U5" s="10"/>
      <c r="V5" s="10"/>
    </row>
    <row r="6" spans="1:22" x14ac:dyDescent="0.25">
      <c r="A6" s="10"/>
      <c r="B6" s="10"/>
      <c r="C6" s="10"/>
      <c r="D6" s="10"/>
      <c r="E6" s="115"/>
      <c r="F6" s="115"/>
      <c r="G6" s="115"/>
      <c r="H6" s="115"/>
      <c r="I6" s="10"/>
      <c r="J6" s="10"/>
      <c r="K6" s="10"/>
      <c r="L6" s="10"/>
      <c r="M6" s="10"/>
      <c r="N6" s="10"/>
      <c r="O6" s="10"/>
      <c r="P6" s="10"/>
      <c r="Q6" s="10"/>
      <c r="R6" s="10"/>
      <c r="S6" s="10"/>
      <c r="T6" s="10"/>
      <c r="U6" s="10"/>
      <c r="V6" s="10"/>
    </row>
    <row r="7" spans="1:22" x14ac:dyDescent="0.25">
      <c r="A7" s="10"/>
      <c r="B7" s="10"/>
      <c r="C7" s="10"/>
      <c r="D7" s="10"/>
      <c r="E7" s="115"/>
      <c r="F7" s="115"/>
      <c r="G7" s="115"/>
      <c r="H7" s="115"/>
      <c r="I7" s="10"/>
      <c r="J7" s="10"/>
      <c r="K7" s="10"/>
      <c r="L7" s="10"/>
      <c r="M7" s="10"/>
      <c r="N7" s="10"/>
      <c r="O7" s="10"/>
      <c r="P7" s="10"/>
      <c r="Q7" s="10"/>
      <c r="R7" s="10"/>
      <c r="S7" s="10"/>
      <c r="T7" s="10"/>
      <c r="U7" s="10"/>
      <c r="V7" s="10"/>
    </row>
    <row r="8" spans="1:22" x14ac:dyDescent="0.25">
      <c r="A8" s="10"/>
      <c r="B8" s="10"/>
      <c r="C8" s="10"/>
      <c r="D8" s="10"/>
      <c r="E8" s="10"/>
      <c r="F8" s="10"/>
      <c r="G8" s="10"/>
      <c r="H8" s="10"/>
      <c r="I8" s="10"/>
      <c r="J8" s="10"/>
      <c r="K8" s="10"/>
      <c r="L8" s="10"/>
      <c r="M8" s="10"/>
      <c r="N8" s="10"/>
      <c r="O8" s="10"/>
      <c r="P8" s="10"/>
      <c r="Q8" s="10"/>
      <c r="R8" s="10"/>
      <c r="S8" s="10"/>
      <c r="T8" s="10"/>
      <c r="U8" s="10"/>
      <c r="V8" s="10"/>
    </row>
    <row r="9" spans="1:22" x14ac:dyDescent="0.25">
      <c r="A9" s="10"/>
      <c r="B9" s="10"/>
      <c r="C9" s="10"/>
      <c r="D9" s="10"/>
      <c r="E9" s="10"/>
      <c r="F9" s="10"/>
      <c r="G9" s="10"/>
      <c r="H9" s="10"/>
      <c r="I9" s="10"/>
      <c r="J9" s="10"/>
      <c r="K9" s="10"/>
      <c r="L9" s="10"/>
      <c r="M9" s="10"/>
      <c r="N9" s="10"/>
      <c r="O9" s="10"/>
      <c r="P9" s="10"/>
      <c r="Q9" s="10"/>
      <c r="R9" s="10"/>
      <c r="S9" s="10"/>
      <c r="T9" s="10"/>
      <c r="U9" s="10"/>
      <c r="V9" s="10"/>
    </row>
    <row r="10" spans="1:22" x14ac:dyDescent="0.25">
      <c r="A10" s="10"/>
      <c r="B10" s="10"/>
      <c r="C10" s="10"/>
      <c r="D10" s="10"/>
      <c r="E10" s="10"/>
      <c r="F10" s="10"/>
      <c r="G10" s="10"/>
      <c r="H10" s="10"/>
      <c r="I10" s="10"/>
      <c r="J10" s="10"/>
      <c r="K10" s="10"/>
      <c r="L10" s="10"/>
      <c r="M10" s="10"/>
      <c r="N10" s="10"/>
      <c r="O10" s="10"/>
      <c r="P10" s="10"/>
      <c r="Q10" s="10"/>
      <c r="R10" s="10"/>
      <c r="S10" s="10"/>
      <c r="T10" s="10"/>
      <c r="U10" s="10"/>
      <c r="V10" s="10"/>
    </row>
    <row r="11" spans="1:22" x14ac:dyDescent="0.25">
      <c r="A11" s="10"/>
      <c r="B11" s="10"/>
      <c r="C11" s="10"/>
      <c r="D11" s="10"/>
      <c r="E11" s="10"/>
      <c r="F11" s="10"/>
      <c r="G11" s="10"/>
      <c r="H11" s="10"/>
      <c r="I11" s="10"/>
      <c r="J11" s="10"/>
      <c r="K11" s="10"/>
      <c r="L11" s="10"/>
      <c r="M11" s="10"/>
      <c r="N11" s="10"/>
      <c r="O11" s="10"/>
      <c r="P11" s="10"/>
      <c r="Q11" s="10"/>
      <c r="R11" s="10"/>
      <c r="S11" s="10"/>
      <c r="T11" s="10"/>
      <c r="U11" s="10"/>
      <c r="V11" s="10"/>
    </row>
    <row r="12" spans="1:22" x14ac:dyDescent="0.25">
      <c r="A12" s="10"/>
      <c r="B12" s="10"/>
      <c r="C12" s="10"/>
      <c r="D12" s="10"/>
      <c r="E12" s="10"/>
      <c r="F12" s="10"/>
      <c r="G12" s="10"/>
      <c r="H12" s="10"/>
      <c r="I12" s="10"/>
      <c r="J12" s="10"/>
      <c r="K12" s="10"/>
      <c r="L12" s="10"/>
      <c r="M12" s="10"/>
      <c r="N12" s="10"/>
      <c r="O12" s="10"/>
      <c r="P12" s="10"/>
      <c r="Q12" s="10"/>
      <c r="R12" s="10"/>
      <c r="S12" s="10"/>
      <c r="T12" s="10"/>
      <c r="U12" s="10"/>
      <c r="V12" s="10"/>
    </row>
    <row r="13" spans="1:22" x14ac:dyDescent="0.25">
      <c r="A13" s="10"/>
      <c r="B13" s="10"/>
      <c r="C13" s="10"/>
      <c r="D13" s="10"/>
      <c r="E13" s="10"/>
      <c r="F13" s="10"/>
      <c r="G13" s="10"/>
      <c r="H13" s="10"/>
      <c r="I13" s="10"/>
      <c r="J13" s="10"/>
      <c r="K13" s="10"/>
      <c r="L13" s="10"/>
      <c r="M13" s="10"/>
      <c r="N13" s="10"/>
      <c r="O13" s="10"/>
      <c r="P13" s="10"/>
      <c r="Q13" s="10"/>
      <c r="R13" s="10"/>
      <c r="S13" s="10"/>
      <c r="T13" s="10"/>
      <c r="U13" s="10"/>
      <c r="V13" s="10"/>
    </row>
    <row r="14" spans="1:22" x14ac:dyDescent="0.25">
      <c r="A14" s="113" t="s">
        <v>74</v>
      </c>
      <c r="B14" s="113"/>
      <c r="C14" s="113"/>
      <c r="D14" s="113"/>
      <c r="E14" s="113"/>
      <c r="F14" s="113"/>
      <c r="G14" s="113"/>
      <c r="H14" s="113"/>
      <c r="I14" s="113"/>
      <c r="J14" s="113"/>
      <c r="K14" s="113"/>
      <c r="L14" s="113"/>
      <c r="M14" s="10"/>
      <c r="N14" s="10"/>
      <c r="O14" s="10"/>
      <c r="P14" s="10"/>
      <c r="Q14" s="10"/>
      <c r="R14" s="10"/>
      <c r="S14" s="10"/>
      <c r="T14" s="10"/>
      <c r="U14" s="10"/>
      <c r="V14" s="10"/>
    </row>
    <row r="15" spans="1:22" x14ac:dyDescent="0.25">
      <c r="A15" s="113"/>
      <c r="B15" s="113"/>
      <c r="C15" s="113"/>
      <c r="D15" s="113"/>
      <c r="E15" s="113"/>
      <c r="F15" s="113"/>
      <c r="G15" s="113"/>
      <c r="H15" s="113"/>
      <c r="I15" s="113"/>
      <c r="J15" s="113"/>
      <c r="K15" s="113"/>
      <c r="L15" s="113"/>
      <c r="M15" s="10"/>
      <c r="N15" s="10"/>
      <c r="O15" s="10"/>
      <c r="P15" s="10"/>
      <c r="Q15" s="10"/>
      <c r="R15" s="10"/>
      <c r="S15" s="10"/>
      <c r="T15" s="10"/>
      <c r="U15" s="10"/>
      <c r="V15" s="10"/>
    </row>
    <row r="16" spans="1:22" x14ac:dyDescent="0.25">
      <c r="A16" s="113"/>
      <c r="B16" s="113"/>
      <c r="C16" s="113"/>
      <c r="D16" s="113"/>
      <c r="E16" s="113"/>
      <c r="F16" s="113"/>
      <c r="G16" s="113"/>
      <c r="H16" s="113"/>
      <c r="I16" s="113"/>
      <c r="J16" s="113"/>
      <c r="K16" s="113"/>
      <c r="L16" s="113"/>
      <c r="M16" s="10"/>
      <c r="N16" s="10"/>
      <c r="O16" s="10"/>
      <c r="P16" s="10"/>
      <c r="Q16" s="10"/>
      <c r="R16" s="10"/>
      <c r="S16" s="10"/>
      <c r="T16" s="10"/>
      <c r="U16" s="10"/>
      <c r="V16" s="10"/>
    </row>
    <row r="17" spans="1:22" x14ac:dyDescent="0.25">
      <c r="A17" s="113"/>
      <c r="B17" s="113"/>
      <c r="C17" s="113"/>
      <c r="D17" s="113"/>
      <c r="E17" s="113"/>
      <c r="F17" s="113"/>
      <c r="G17" s="113"/>
      <c r="H17" s="113"/>
      <c r="I17" s="113"/>
      <c r="J17" s="113"/>
      <c r="K17" s="113"/>
      <c r="L17" s="113"/>
      <c r="M17" s="10"/>
      <c r="N17" s="10"/>
      <c r="O17" s="10"/>
      <c r="P17" s="10"/>
      <c r="Q17" s="10"/>
      <c r="R17" s="10"/>
      <c r="S17" s="10"/>
      <c r="T17" s="10"/>
      <c r="U17" s="10"/>
      <c r="V17" s="10"/>
    </row>
    <row r="18" spans="1:22" x14ac:dyDescent="0.25">
      <c r="A18" s="113"/>
      <c r="B18" s="113"/>
      <c r="C18" s="113"/>
      <c r="D18" s="113"/>
      <c r="E18" s="113"/>
      <c r="F18" s="113"/>
      <c r="G18" s="113"/>
      <c r="H18" s="113"/>
      <c r="I18" s="113"/>
      <c r="J18" s="113"/>
      <c r="K18" s="113"/>
      <c r="L18" s="113"/>
      <c r="M18" s="10"/>
      <c r="N18" s="10"/>
      <c r="O18" s="10"/>
      <c r="P18" s="10"/>
      <c r="Q18" s="10"/>
      <c r="R18" s="10"/>
      <c r="S18" s="10"/>
      <c r="T18" s="10"/>
      <c r="U18" s="10"/>
      <c r="V18" s="10"/>
    </row>
    <row r="19" spans="1:22" x14ac:dyDescent="0.25">
      <c r="A19" s="10"/>
      <c r="B19" s="10"/>
      <c r="C19" s="10"/>
      <c r="D19" s="10"/>
      <c r="E19" s="10"/>
      <c r="F19" s="10"/>
      <c r="G19" s="10"/>
      <c r="H19" s="10"/>
      <c r="I19" s="10"/>
      <c r="J19" s="10"/>
      <c r="K19" s="10"/>
      <c r="L19" s="10"/>
      <c r="M19" s="10"/>
      <c r="N19" s="10"/>
      <c r="O19" s="10"/>
      <c r="P19" s="10"/>
      <c r="Q19" s="10"/>
      <c r="R19" s="10"/>
      <c r="S19" s="10"/>
      <c r="T19" s="10"/>
      <c r="U19" s="10"/>
      <c r="V19" s="10"/>
    </row>
    <row r="20" spans="1:22" x14ac:dyDescent="0.25">
      <c r="A20" s="113" t="s">
        <v>75</v>
      </c>
      <c r="B20" s="113"/>
      <c r="C20" s="113"/>
      <c r="D20" s="113"/>
      <c r="E20" s="113"/>
      <c r="F20" s="113"/>
      <c r="G20" s="113"/>
      <c r="H20" s="113"/>
      <c r="I20" s="113"/>
      <c r="J20" s="113"/>
      <c r="K20" s="113"/>
      <c r="L20" s="113"/>
      <c r="M20" s="10"/>
      <c r="N20" s="10"/>
      <c r="O20" s="10"/>
      <c r="P20" s="10"/>
      <c r="Q20" s="10"/>
      <c r="R20" s="10"/>
      <c r="S20" s="10"/>
      <c r="T20" s="10"/>
      <c r="U20" s="10"/>
      <c r="V20" s="10"/>
    </row>
    <row r="21" spans="1:22" x14ac:dyDescent="0.25">
      <c r="A21" s="113"/>
      <c r="B21" s="113"/>
      <c r="C21" s="113"/>
      <c r="D21" s="113"/>
      <c r="E21" s="113"/>
      <c r="F21" s="113"/>
      <c r="G21" s="113"/>
      <c r="H21" s="113"/>
      <c r="I21" s="113"/>
      <c r="J21" s="113"/>
      <c r="K21" s="113"/>
      <c r="L21" s="113"/>
      <c r="M21" s="10"/>
      <c r="N21" s="10"/>
      <c r="O21" s="10"/>
      <c r="P21" s="10"/>
      <c r="Q21" s="10"/>
      <c r="R21" s="10"/>
      <c r="S21" s="10"/>
      <c r="T21" s="10"/>
      <c r="U21" s="10"/>
      <c r="V21" s="10"/>
    </row>
    <row r="22" spans="1:22" x14ac:dyDescent="0.25">
      <c r="A22" s="113"/>
      <c r="B22" s="113"/>
      <c r="C22" s="113"/>
      <c r="D22" s="113"/>
      <c r="E22" s="113"/>
      <c r="F22" s="113"/>
      <c r="G22" s="113"/>
      <c r="H22" s="113"/>
      <c r="I22" s="113"/>
      <c r="J22" s="113"/>
      <c r="K22" s="113"/>
      <c r="L22" s="113"/>
      <c r="M22" s="10"/>
      <c r="N22" s="10"/>
      <c r="O22" s="10"/>
      <c r="P22" s="10"/>
      <c r="Q22" s="10"/>
      <c r="R22" s="10"/>
      <c r="S22" s="10"/>
      <c r="T22" s="10"/>
      <c r="U22" s="10"/>
      <c r="V22" s="10"/>
    </row>
    <row r="23" spans="1:22" x14ac:dyDescent="0.25">
      <c r="A23" s="113"/>
      <c r="B23" s="113"/>
      <c r="C23" s="113"/>
      <c r="D23" s="113"/>
      <c r="E23" s="113"/>
      <c r="F23" s="113"/>
      <c r="G23" s="113"/>
      <c r="H23" s="113"/>
      <c r="I23" s="113"/>
      <c r="J23" s="113"/>
      <c r="K23" s="113"/>
      <c r="L23" s="113"/>
      <c r="M23" s="10"/>
      <c r="N23" s="10"/>
      <c r="O23" s="10"/>
      <c r="P23" s="10"/>
      <c r="Q23" s="10"/>
      <c r="R23" s="10"/>
      <c r="S23" s="10"/>
      <c r="T23" s="10"/>
      <c r="U23" s="10"/>
      <c r="V23" s="10"/>
    </row>
    <row r="24" spans="1:22" x14ac:dyDescent="0.25">
      <c r="A24" s="113"/>
      <c r="B24" s="113"/>
      <c r="C24" s="113"/>
      <c r="D24" s="113"/>
      <c r="E24" s="113"/>
      <c r="F24" s="113"/>
      <c r="G24" s="113"/>
      <c r="H24" s="113"/>
      <c r="I24" s="113"/>
      <c r="J24" s="113"/>
      <c r="K24" s="113"/>
      <c r="L24" s="113"/>
      <c r="M24" s="10"/>
      <c r="N24" s="10"/>
      <c r="O24" s="10"/>
      <c r="P24" s="10"/>
      <c r="Q24" s="10"/>
      <c r="R24" s="10"/>
      <c r="S24" s="10"/>
      <c r="T24" s="10"/>
      <c r="U24" s="10"/>
      <c r="V24" s="10"/>
    </row>
    <row r="25" spans="1:22" x14ac:dyDescent="0.25">
      <c r="A25" s="113"/>
      <c r="B25" s="113"/>
      <c r="C25" s="113"/>
      <c r="D25" s="113"/>
      <c r="E25" s="113"/>
      <c r="F25" s="113"/>
      <c r="G25" s="113"/>
      <c r="H25" s="113"/>
      <c r="I25" s="113"/>
      <c r="J25" s="113"/>
      <c r="K25" s="113"/>
      <c r="L25" s="113"/>
      <c r="M25" s="10"/>
      <c r="N25" s="10"/>
      <c r="O25" s="10"/>
      <c r="P25" s="10"/>
      <c r="Q25" s="10"/>
      <c r="R25" s="10"/>
      <c r="S25" s="10"/>
      <c r="T25" s="10"/>
      <c r="U25" s="10"/>
      <c r="V25" s="10"/>
    </row>
    <row r="26" spans="1:22" x14ac:dyDescent="0.25">
      <c r="A26" s="113"/>
      <c r="B26" s="113"/>
      <c r="C26" s="113"/>
      <c r="D26" s="113"/>
      <c r="E26" s="113"/>
      <c r="F26" s="113"/>
      <c r="G26" s="113"/>
      <c r="H26" s="113"/>
      <c r="I26" s="113"/>
      <c r="J26" s="113"/>
      <c r="K26" s="113"/>
      <c r="L26" s="113"/>
      <c r="M26" s="10"/>
      <c r="N26" s="10"/>
      <c r="O26" s="10"/>
      <c r="P26" s="10"/>
      <c r="Q26" s="10"/>
      <c r="R26" s="10"/>
      <c r="S26" s="10"/>
      <c r="T26" s="10"/>
      <c r="U26" s="10"/>
      <c r="V26" s="10"/>
    </row>
    <row r="27" spans="1:22" x14ac:dyDescent="0.25">
      <c r="A27" s="113"/>
      <c r="B27" s="113"/>
      <c r="C27" s="113"/>
      <c r="D27" s="113"/>
      <c r="E27" s="113"/>
      <c r="F27" s="113"/>
      <c r="G27" s="113"/>
      <c r="H27" s="113"/>
      <c r="I27" s="113"/>
      <c r="J27" s="113"/>
      <c r="K27" s="113"/>
      <c r="L27" s="113"/>
      <c r="M27" s="10"/>
      <c r="N27" s="10"/>
      <c r="O27" s="10"/>
      <c r="P27" s="10"/>
      <c r="Q27" s="10"/>
      <c r="R27" s="10"/>
      <c r="S27" s="10"/>
      <c r="T27" s="10"/>
      <c r="U27" s="10"/>
      <c r="V27" s="10"/>
    </row>
    <row r="28" spans="1:22" x14ac:dyDescent="0.25">
      <c r="A28" s="113"/>
      <c r="B28" s="113"/>
      <c r="C28" s="113"/>
      <c r="D28" s="113"/>
      <c r="E28" s="113"/>
      <c r="F28" s="113"/>
      <c r="G28" s="113"/>
      <c r="H28" s="113"/>
      <c r="I28" s="113"/>
      <c r="J28" s="113"/>
      <c r="K28" s="113"/>
      <c r="L28" s="113"/>
      <c r="M28" s="10"/>
      <c r="N28" s="10"/>
      <c r="O28" s="10"/>
      <c r="P28" s="10"/>
      <c r="Q28" s="10"/>
      <c r="R28" s="10"/>
      <c r="S28" s="10"/>
      <c r="T28" s="10"/>
      <c r="U28" s="10"/>
      <c r="V28" s="10"/>
    </row>
    <row r="29" spans="1:22" x14ac:dyDescent="0.25">
      <c r="A29" s="113"/>
      <c r="B29" s="113"/>
      <c r="C29" s="113"/>
      <c r="D29" s="113"/>
      <c r="E29" s="113"/>
      <c r="F29" s="113"/>
      <c r="G29" s="113"/>
      <c r="H29" s="113"/>
      <c r="I29" s="113"/>
      <c r="J29" s="113"/>
      <c r="K29" s="113"/>
      <c r="L29" s="113"/>
      <c r="M29" s="10"/>
      <c r="N29" s="10"/>
      <c r="O29" s="10"/>
      <c r="P29" s="10"/>
      <c r="Q29" s="10"/>
      <c r="R29" s="10"/>
      <c r="S29" s="10"/>
      <c r="T29" s="10"/>
      <c r="U29" s="10"/>
      <c r="V29" s="10"/>
    </row>
    <row r="30" spans="1:22" x14ac:dyDescent="0.25">
      <c r="A30" s="113"/>
      <c r="B30" s="113"/>
      <c r="C30" s="113"/>
      <c r="D30" s="113"/>
      <c r="E30" s="113"/>
      <c r="F30" s="113"/>
      <c r="G30" s="113"/>
      <c r="H30" s="113"/>
      <c r="I30" s="113"/>
      <c r="J30" s="113"/>
      <c r="K30" s="113"/>
      <c r="L30" s="113"/>
      <c r="M30" s="10"/>
      <c r="N30" s="10"/>
      <c r="O30" s="10"/>
      <c r="P30" s="10"/>
      <c r="Q30" s="10"/>
      <c r="R30" s="10"/>
      <c r="S30" s="10"/>
      <c r="T30" s="10"/>
      <c r="U30" s="10"/>
      <c r="V30" s="10"/>
    </row>
    <row r="31" spans="1:22" x14ac:dyDescent="0.25">
      <c r="A31" s="113"/>
      <c r="B31" s="113"/>
      <c r="C31" s="113"/>
      <c r="D31" s="113"/>
      <c r="E31" s="113"/>
      <c r="F31" s="113"/>
      <c r="G31" s="113"/>
      <c r="H31" s="113"/>
      <c r="I31" s="113"/>
      <c r="J31" s="113"/>
      <c r="K31" s="113"/>
      <c r="L31" s="113"/>
      <c r="M31" s="10"/>
      <c r="N31" s="10"/>
      <c r="O31" s="10"/>
      <c r="P31" s="10"/>
      <c r="Q31" s="10"/>
      <c r="R31" s="10"/>
      <c r="S31" s="10"/>
      <c r="T31" s="10"/>
      <c r="U31" s="10"/>
      <c r="V31" s="10"/>
    </row>
    <row r="32" spans="1:22" x14ac:dyDescent="0.25">
      <c r="A32" s="113"/>
      <c r="B32" s="113"/>
      <c r="C32" s="113"/>
      <c r="D32" s="113"/>
      <c r="E32" s="113"/>
      <c r="F32" s="113"/>
      <c r="G32" s="113"/>
      <c r="H32" s="113"/>
      <c r="I32" s="113"/>
      <c r="J32" s="113"/>
      <c r="K32" s="113"/>
      <c r="L32" s="113"/>
      <c r="M32" s="10"/>
      <c r="N32" s="10"/>
      <c r="O32" s="10"/>
      <c r="P32" s="10"/>
      <c r="Q32" s="10"/>
      <c r="R32" s="10"/>
      <c r="S32" s="10"/>
      <c r="T32" s="10"/>
      <c r="U32" s="10"/>
      <c r="V32" s="10"/>
    </row>
    <row r="33" spans="1:22" x14ac:dyDescent="0.25">
      <c r="A33" s="113"/>
      <c r="B33" s="113"/>
      <c r="C33" s="113"/>
      <c r="D33" s="113"/>
      <c r="E33" s="113"/>
      <c r="F33" s="113"/>
      <c r="G33" s="113"/>
      <c r="H33" s="113"/>
      <c r="I33" s="113"/>
      <c r="J33" s="113"/>
      <c r="K33" s="113"/>
      <c r="L33" s="113"/>
      <c r="M33" s="10"/>
      <c r="N33" s="10"/>
      <c r="O33" s="10"/>
      <c r="P33" s="10"/>
      <c r="Q33" s="10"/>
      <c r="R33" s="10"/>
      <c r="S33" s="10"/>
      <c r="T33" s="10"/>
      <c r="U33" s="10"/>
      <c r="V33" s="10"/>
    </row>
    <row r="34" spans="1:22" x14ac:dyDescent="0.25">
      <c r="A34" s="10"/>
      <c r="B34" s="10"/>
      <c r="C34" s="10"/>
      <c r="D34" s="10"/>
      <c r="E34" s="10"/>
      <c r="F34" s="10"/>
      <c r="G34" s="10"/>
      <c r="H34" s="10"/>
      <c r="I34" s="10"/>
      <c r="J34" s="10"/>
      <c r="K34" s="10"/>
      <c r="L34" s="10"/>
      <c r="M34" s="10"/>
      <c r="N34" s="10"/>
      <c r="O34" s="10"/>
      <c r="P34" s="10"/>
      <c r="Q34" s="10"/>
      <c r="R34" s="10"/>
      <c r="S34" s="10"/>
      <c r="T34" s="10"/>
      <c r="U34" s="10"/>
      <c r="V34" s="10"/>
    </row>
    <row r="35" spans="1:22" x14ac:dyDescent="0.25">
      <c r="A35" s="10"/>
      <c r="B35" s="10"/>
      <c r="C35" s="10"/>
      <c r="D35" s="10"/>
      <c r="E35" s="10"/>
      <c r="F35" s="10"/>
      <c r="G35" s="10"/>
      <c r="H35" s="10"/>
      <c r="I35" s="10"/>
      <c r="J35" s="10"/>
      <c r="K35" s="10"/>
      <c r="L35" s="10"/>
      <c r="M35" s="10"/>
      <c r="N35" s="10"/>
      <c r="O35" s="10"/>
      <c r="P35" s="10"/>
      <c r="Q35" s="10"/>
      <c r="R35" s="10"/>
      <c r="S35" s="10"/>
      <c r="T35" s="10"/>
      <c r="U35" s="10"/>
      <c r="V35" s="10"/>
    </row>
    <row r="36" spans="1:22" hidden="1" x14ac:dyDescent="0.25">
      <c r="A36" s="10"/>
      <c r="B36" s="10"/>
      <c r="C36" s="10"/>
      <c r="D36" s="10"/>
      <c r="E36" s="10"/>
      <c r="F36" s="10"/>
      <c r="G36" s="10"/>
      <c r="H36" s="10"/>
      <c r="I36" s="10"/>
      <c r="J36" s="10"/>
      <c r="K36" s="10"/>
      <c r="L36" s="10"/>
      <c r="M36" s="10"/>
      <c r="N36" s="10"/>
      <c r="O36" s="10"/>
      <c r="P36" s="10"/>
      <c r="Q36" s="10"/>
      <c r="R36" s="10"/>
      <c r="S36" s="10"/>
      <c r="T36" s="10"/>
      <c r="U36" s="10"/>
      <c r="V36" s="10"/>
    </row>
    <row r="37" spans="1:22" hidden="1" x14ac:dyDescent="0.25">
      <c r="A37" s="10"/>
      <c r="B37" s="10"/>
      <c r="C37" s="10"/>
      <c r="D37" s="10"/>
      <c r="E37" s="10"/>
      <c r="F37" s="10"/>
      <c r="G37" s="10"/>
      <c r="H37" s="10"/>
      <c r="I37" s="10"/>
      <c r="J37" s="10"/>
      <c r="K37" s="10"/>
      <c r="L37" s="10"/>
      <c r="M37" s="10"/>
      <c r="N37" s="10"/>
      <c r="O37" s="10"/>
      <c r="P37" s="10"/>
      <c r="Q37" s="10"/>
      <c r="R37" s="10"/>
      <c r="S37" s="10"/>
      <c r="T37" s="10"/>
      <c r="U37" s="10"/>
      <c r="V37" s="10"/>
    </row>
    <row r="38" spans="1:22" hidden="1" x14ac:dyDescent="0.25">
      <c r="A38" s="10"/>
      <c r="B38" s="10"/>
      <c r="C38" s="10"/>
      <c r="D38" s="10"/>
      <c r="E38" s="10"/>
      <c r="F38" s="10"/>
      <c r="G38" s="10"/>
      <c r="H38" s="10"/>
      <c r="I38" s="10"/>
      <c r="J38" s="10"/>
      <c r="K38" s="10"/>
      <c r="L38" s="10"/>
      <c r="M38" s="10"/>
      <c r="N38" s="10"/>
      <c r="O38" s="10"/>
      <c r="P38" s="10"/>
      <c r="Q38" s="10"/>
      <c r="R38" s="10"/>
      <c r="S38" s="10"/>
      <c r="T38" s="10"/>
      <c r="U38" s="10"/>
      <c r="V38" s="10"/>
    </row>
    <row r="39" spans="1:22" hidden="1" x14ac:dyDescent="0.25">
      <c r="A39" s="10"/>
      <c r="B39" s="10"/>
      <c r="C39" s="10"/>
      <c r="D39" s="10"/>
      <c r="E39" s="10"/>
      <c r="F39" s="10"/>
      <c r="G39" s="10"/>
      <c r="H39" s="10"/>
      <c r="I39" s="10"/>
      <c r="J39" s="10"/>
      <c r="K39" s="10"/>
      <c r="L39" s="10"/>
      <c r="M39" s="10"/>
      <c r="N39" s="10"/>
      <c r="O39" s="10"/>
      <c r="P39" s="10"/>
      <c r="Q39" s="10"/>
      <c r="R39" s="10"/>
      <c r="S39" s="10"/>
      <c r="T39" s="10"/>
      <c r="U39" s="10"/>
      <c r="V39" s="10"/>
    </row>
    <row r="40" spans="1:22" hidden="1" x14ac:dyDescent="0.25">
      <c r="A40" s="10"/>
      <c r="B40" s="10"/>
      <c r="C40" s="10"/>
      <c r="D40" s="10"/>
      <c r="E40" s="10"/>
      <c r="F40" s="10"/>
      <c r="G40" s="10"/>
      <c r="H40" s="10"/>
      <c r="I40" s="10"/>
      <c r="J40" s="10"/>
      <c r="K40" s="10"/>
      <c r="L40" s="10"/>
      <c r="M40" s="10"/>
      <c r="N40" s="10"/>
      <c r="O40" s="10"/>
      <c r="P40" s="10"/>
      <c r="Q40" s="10"/>
      <c r="R40" s="10"/>
      <c r="S40" s="10"/>
      <c r="T40" s="10"/>
      <c r="U40" s="10"/>
      <c r="V40" s="10"/>
    </row>
  </sheetData>
  <mergeCells count="3">
    <mergeCell ref="A14:L18"/>
    <mergeCell ref="A20:L33"/>
    <mergeCell ref="E2:H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74528-1D51-4051-9B00-13C49A85D50D}">
  <dimension ref="A1:P100"/>
  <sheetViews>
    <sheetView showGridLines="0" tabSelected="1" zoomScale="70" zoomScaleNormal="70" workbookViewId="0">
      <selection activeCell="F30" sqref="F30"/>
    </sheetView>
  </sheetViews>
  <sheetFormatPr baseColWidth="10" defaultColWidth="0" defaultRowHeight="13.8" zeroHeight="1" x14ac:dyDescent="0.3"/>
  <cols>
    <col min="1" max="1" width="4.21875" style="42" customWidth="1"/>
    <col min="2" max="2" width="54.109375" style="42" customWidth="1"/>
    <col min="3" max="3" width="32.88671875" style="42" customWidth="1"/>
    <col min="4" max="4" width="8.6640625" style="42" customWidth="1"/>
    <col min="5" max="5" width="32.21875" style="42" customWidth="1"/>
    <col min="6" max="6" width="38" style="42" customWidth="1"/>
    <col min="7" max="7" width="13.33203125" style="42" customWidth="1"/>
    <col min="8" max="12" width="21.33203125" style="42" customWidth="1"/>
    <col min="13" max="13" width="11.77734375" style="42" customWidth="1"/>
    <col min="14" max="14" width="21.33203125" style="42" hidden="1" customWidth="1"/>
    <col min="15" max="16" width="11.44140625" style="42" hidden="1" customWidth="1"/>
    <col min="17" max="16384" width="21.33203125" style="42" hidden="1"/>
  </cols>
  <sheetData>
    <row r="1" spans="1:13" ht="17.399999999999999" x14ac:dyDescent="0.3">
      <c r="A1" s="116" t="s">
        <v>1</v>
      </c>
      <c r="B1" s="116"/>
      <c r="C1" s="116"/>
      <c r="D1" s="116"/>
      <c r="E1" s="116"/>
      <c r="F1" s="116"/>
      <c r="G1" s="116"/>
      <c r="H1" s="116"/>
      <c r="I1" s="116"/>
      <c r="J1" s="116"/>
      <c r="K1" s="116"/>
      <c r="L1" s="116"/>
      <c r="M1" s="116"/>
    </row>
    <row r="2" spans="1:13" x14ac:dyDescent="0.3">
      <c r="A2" s="97"/>
      <c r="B2" s="97"/>
      <c r="C2" s="97"/>
      <c r="D2" s="97"/>
      <c r="E2" s="97"/>
      <c r="F2" s="97"/>
      <c r="G2" s="97"/>
      <c r="H2" s="97"/>
      <c r="I2" s="97"/>
      <c r="J2" s="97"/>
      <c r="K2" s="97"/>
      <c r="L2" s="97"/>
      <c r="M2" s="97"/>
    </row>
    <row r="3" spans="1:13" x14ac:dyDescent="0.3">
      <c r="A3" s="40" t="s">
        <v>2</v>
      </c>
      <c r="B3" s="41"/>
      <c r="C3" s="41"/>
      <c r="D3" s="41"/>
      <c r="E3" s="41"/>
      <c r="F3" s="41"/>
      <c r="G3" s="41"/>
      <c r="H3" s="41"/>
      <c r="I3" s="41"/>
      <c r="J3" s="41"/>
      <c r="K3" s="41"/>
      <c r="L3" s="41"/>
      <c r="M3" s="41"/>
    </row>
    <row r="4" spans="1:13" x14ac:dyDescent="0.3">
      <c r="A4" s="39"/>
      <c r="B4" s="39"/>
      <c r="C4" s="39"/>
      <c r="D4" s="39"/>
      <c r="E4" s="39"/>
      <c r="F4" s="39"/>
      <c r="G4" s="39"/>
      <c r="H4" s="39"/>
      <c r="I4" s="39"/>
      <c r="J4" s="39"/>
      <c r="K4" s="39"/>
      <c r="L4" s="39"/>
      <c r="M4" s="39"/>
    </row>
    <row r="5" spans="1:13" x14ac:dyDescent="0.3">
      <c r="A5" s="39"/>
      <c r="B5" s="14" t="s">
        <v>3</v>
      </c>
      <c r="C5" s="43"/>
      <c r="D5" s="39"/>
      <c r="E5" s="39"/>
      <c r="F5" s="39"/>
      <c r="G5" s="39"/>
      <c r="H5" s="39"/>
      <c r="I5" s="39"/>
      <c r="J5" s="39"/>
      <c r="K5" s="39"/>
      <c r="L5" s="39"/>
      <c r="M5" s="39"/>
    </row>
    <row r="6" spans="1:13" x14ac:dyDescent="0.3">
      <c r="A6" s="39"/>
      <c r="B6" s="14" t="s">
        <v>4</v>
      </c>
      <c r="C6" s="43"/>
      <c r="D6" s="39" t="s">
        <v>5</v>
      </c>
      <c r="E6" s="39"/>
      <c r="F6" s="39"/>
      <c r="G6" s="39"/>
      <c r="H6" s="39"/>
      <c r="I6" s="39"/>
      <c r="J6" s="39"/>
      <c r="K6" s="39"/>
      <c r="L6" s="39"/>
      <c r="M6" s="39"/>
    </row>
    <row r="7" spans="1:13" x14ac:dyDescent="0.3">
      <c r="A7" s="39"/>
      <c r="B7" s="39"/>
      <c r="C7" s="39"/>
      <c r="D7" s="39"/>
      <c r="E7" s="39"/>
      <c r="F7" s="39"/>
      <c r="G7" s="39"/>
      <c r="H7" s="39"/>
      <c r="I7" s="39"/>
      <c r="J7" s="39"/>
      <c r="K7" s="39"/>
      <c r="L7" s="39"/>
      <c r="M7" s="39"/>
    </row>
    <row r="8" spans="1:13" ht="27.6" x14ac:dyDescent="0.3">
      <c r="A8" s="39"/>
      <c r="B8" s="39"/>
      <c r="C8" s="13" t="s">
        <v>6</v>
      </c>
      <c r="D8" s="13" t="s">
        <v>7</v>
      </c>
      <c r="E8" s="99" t="s">
        <v>9</v>
      </c>
      <c r="F8" s="13" t="s">
        <v>10</v>
      </c>
      <c r="G8" s="13" t="s">
        <v>8</v>
      </c>
      <c r="H8" s="39"/>
      <c r="I8" s="39"/>
      <c r="J8" s="39"/>
      <c r="K8" s="39"/>
      <c r="L8" s="39"/>
      <c r="M8" s="39"/>
    </row>
    <row r="9" spans="1:13" ht="21" customHeight="1" x14ac:dyDescent="0.3">
      <c r="A9" s="39"/>
      <c r="B9" s="12" t="s">
        <v>11</v>
      </c>
      <c r="C9" s="43"/>
      <c r="D9" s="12" t="s">
        <v>12</v>
      </c>
      <c r="E9" s="93"/>
      <c r="F9" s="43"/>
      <c r="G9" s="43"/>
      <c r="H9" s="39"/>
      <c r="I9" s="39"/>
      <c r="J9" s="39"/>
      <c r="K9" s="39"/>
      <c r="L9" s="39"/>
      <c r="M9" s="39"/>
    </row>
    <row r="10" spans="1:13" ht="45.6" customHeight="1" x14ac:dyDescent="0.3">
      <c r="A10" s="39"/>
      <c r="B10" s="14" t="s">
        <v>13</v>
      </c>
      <c r="C10" s="43"/>
      <c r="D10" s="12" t="s">
        <v>12</v>
      </c>
      <c r="E10" s="37" t="s">
        <v>14</v>
      </c>
      <c r="F10" s="43"/>
      <c r="G10" s="43"/>
      <c r="H10" s="39"/>
      <c r="I10" s="39"/>
      <c r="J10" s="39"/>
      <c r="K10" s="39"/>
      <c r="L10" s="39"/>
      <c r="M10" s="39"/>
    </row>
    <row r="11" spans="1:13" x14ac:dyDescent="0.3">
      <c r="A11" s="39"/>
      <c r="B11" s="39"/>
      <c r="C11" s="39"/>
      <c r="D11" s="39"/>
      <c r="E11" s="39"/>
      <c r="F11" s="39"/>
      <c r="G11" s="39"/>
      <c r="H11" s="39"/>
      <c r="I11" s="39"/>
      <c r="J11" s="39"/>
      <c r="K11" s="39"/>
      <c r="L11" s="39"/>
      <c r="M11" s="39"/>
    </row>
    <row r="12" spans="1:13" ht="27.6" x14ac:dyDescent="0.3">
      <c r="A12" s="39"/>
      <c r="B12" s="39"/>
      <c r="C12" s="13" t="s">
        <v>15</v>
      </c>
      <c r="D12" s="13" t="s">
        <v>7</v>
      </c>
      <c r="E12" s="99" t="s">
        <v>65</v>
      </c>
      <c r="F12" s="13" t="s">
        <v>10</v>
      </c>
      <c r="G12" s="13" t="s">
        <v>8</v>
      </c>
      <c r="H12" s="39"/>
      <c r="I12" s="39"/>
      <c r="J12" s="39"/>
      <c r="K12" s="39"/>
      <c r="L12" s="39"/>
      <c r="M12" s="39"/>
    </row>
    <row r="13" spans="1:13" ht="27.6" x14ac:dyDescent="0.3">
      <c r="A13" s="39"/>
      <c r="B13" s="14" t="s">
        <v>67</v>
      </c>
      <c r="C13" s="15" t="s">
        <v>60</v>
      </c>
      <c r="D13" s="12"/>
      <c r="E13" s="98"/>
      <c r="F13" s="43"/>
      <c r="G13" s="43"/>
      <c r="H13" s="39"/>
      <c r="I13" s="39"/>
      <c r="J13" s="39"/>
      <c r="K13" s="39"/>
      <c r="L13" s="39"/>
      <c r="M13" s="39"/>
    </row>
    <row r="14" spans="1:13" ht="41.4" x14ac:dyDescent="0.3">
      <c r="A14" s="39"/>
      <c r="B14" s="14" t="s">
        <v>16</v>
      </c>
      <c r="C14" s="94" t="str">
        <f>IF(C13="Sélectionnez le tier ","",IF(C13="Tier 1",1000,IF(E14="","",E14)))</f>
        <v/>
      </c>
      <c r="D14" s="93" t="s">
        <v>17</v>
      </c>
      <c r="E14" s="43"/>
      <c r="F14" s="37" t="s">
        <v>18</v>
      </c>
      <c r="G14" s="43"/>
      <c r="H14" s="39"/>
      <c r="I14" s="39"/>
      <c r="J14" s="39"/>
      <c r="K14" s="39"/>
      <c r="L14" s="39"/>
      <c r="M14" s="39"/>
    </row>
    <row r="15" spans="1:13" x14ac:dyDescent="0.3">
      <c r="A15" s="39"/>
      <c r="B15" s="39"/>
      <c r="C15" s="39"/>
      <c r="D15" s="39"/>
      <c r="E15" s="39"/>
      <c r="F15" s="39"/>
      <c r="G15" s="39"/>
      <c r="H15" s="39"/>
      <c r="I15" s="39"/>
      <c r="J15" s="39"/>
      <c r="K15" s="39"/>
      <c r="L15" s="39"/>
      <c r="M15" s="39"/>
    </row>
    <row r="16" spans="1:13" x14ac:dyDescent="0.3">
      <c r="A16" s="39"/>
      <c r="B16" s="39"/>
      <c r="C16" s="39"/>
      <c r="D16" s="39"/>
      <c r="E16" s="39"/>
      <c r="F16" s="39"/>
      <c r="G16" s="39"/>
      <c r="H16" s="39"/>
      <c r="I16" s="39"/>
      <c r="J16" s="39"/>
      <c r="K16" s="39"/>
      <c r="L16" s="39"/>
      <c r="M16" s="39"/>
    </row>
    <row r="17" spans="1:13" x14ac:dyDescent="0.3">
      <c r="A17" s="44" t="s">
        <v>19</v>
      </c>
      <c r="B17" s="45"/>
      <c r="C17" s="45"/>
      <c r="D17" s="45"/>
      <c r="E17" s="45"/>
      <c r="F17" s="45"/>
      <c r="G17" s="45"/>
      <c r="H17" s="45"/>
      <c r="I17" s="45"/>
      <c r="J17" s="45"/>
      <c r="K17" s="45"/>
      <c r="L17" s="45"/>
      <c r="M17" s="45"/>
    </row>
    <row r="18" spans="1:13" x14ac:dyDescent="0.3">
      <c r="A18" s="39"/>
      <c r="B18" s="39"/>
      <c r="C18" s="39"/>
      <c r="D18" s="39"/>
      <c r="E18" s="39"/>
      <c r="F18" s="39"/>
      <c r="G18" s="39"/>
      <c r="H18" s="39"/>
      <c r="I18" s="39"/>
      <c r="J18" s="39"/>
      <c r="K18" s="39"/>
      <c r="L18" s="39"/>
      <c r="M18" s="39"/>
    </row>
    <row r="19" spans="1:13" x14ac:dyDescent="0.3">
      <c r="A19" s="39"/>
      <c r="B19" s="39"/>
      <c r="C19" s="39"/>
      <c r="D19" s="39"/>
      <c r="E19" s="39"/>
      <c r="F19" s="39"/>
      <c r="G19" s="39"/>
      <c r="H19" s="39"/>
      <c r="I19" s="39"/>
      <c r="J19" s="39"/>
      <c r="K19" s="39"/>
      <c r="L19" s="39"/>
      <c r="M19" s="39"/>
    </row>
    <row r="20" spans="1:13" ht="29.4" customHeight="1" x14ac:dyDescent="0.3">
      <c r="A20" s="39"/>
      <c r="B20" s="39"/>
      <c r="C20" s="16" t="s">
        <v>15</v>
      </c>
      <c r="D20" s="117" t="s">
        <v>65</v>
      </c>
      <c r="E20" s="117"/>
      <c r="F20" s="16" t="s">
        <v>10</v>
      </c>
      <c r="G20" s="16" t="s">
        <v>8</v>
      </c>
      <c r="H20" s="39"/>
      <c r="I20" s="39"/>
      <c r="J20" s="39"/>
      <c r="K20" s="39"/>
      <c r="L20" s="39"/>
      <c r="M20" s="39"/>
    </row>
    <row r="21" spans="1:13" ht="42" customHeight="1" x14ac:dyDescent="0.3">
      <c r="A21" s="39"/>
      <c r="B21" s="46" t="s">
        <v>66</v>
      </c>
      <c r="C21" s="15" t="s">
        <v>60</v>
      </c>
      <c r="D21" s="118"/>
      <c r="E21" s="119"/>
      <c r="F21" s="43"/>
      <c r="G21" s="96"/>
      <c r="H21" s="39"/>
      <c r="I21" s="39"/>
      <c r="J21" s="39"/>
      <c r="K21" s="39"/>
      <c r="L21" s="39"/>
      <c r="M21" s="39"/>
    </row>
    <row r="22" spans="1:13" ht="42" customHeight="1" x14ac:dyDescent="0.3">
      <c r="A22" s="39"/>
      <c r="B22" s="46" t="s">
        <v>20</v>
      </c>
      <c r="C22" s="95" t="str">
        <f>IF(C21="Sélectionnez le tier ","",IF(C21="Tier 1",0.0029,IF(C21="Tier 2",C25*0.016/C10,IF(D22="","",D22))))</f>
        <v/>
      </c>
      <c r="D22" s="120"/>
      <c r="E22" s="120"/>
      <c r="F22" s="37" t="s">
        <v>18</v>
      </c>
      <c r="G22" s="96"/>
      <c r="H22" s="39"/>
      <c r="I22" s="39"/>
      <c r="J22" s="39"/>
      <c r="K22" s="39"/>
      <c r="L22" s="39"/>
      <c r="M22" s="39"/>
    </row>
    <row r="23" spans="1:13" x14ac:dyDescent="0.3">
      <c r="A23" s="39"/>
      <c r="B23" s="39"/>
      <c r="C23" s="39"/>
      <c r="D23" s="39"/>
      <c r="E23" s="39"/>
      <c r="F23" s="39"/>
      <c r="G23" s="39"/>
      <c r="H23" s="39"/>
      <c r="I23" s="39"/>
      <c r="J23" s="39"/>
      <c r="K23" s="39"/>
      <c r="L23" s="39"/>
      <c r="M23" s="39"/>
    </row>
    <row r="24" spans="1:13" x14ac:dyDescent="0.3">
      <c r="A24" s="39"/>
      <c r="B24" s="39"/>
      <c r="C24" s="92" t="str">
        <f>IF(C21="Tier 2","Veuillez remplir la donnée","")</f>
        <v/>
      </c>
      <c r="D24" s="39"/>
      <c r="E24" s="39"/>
      <c r="F24" s="39"/>
      <c r="G24" s="39"/>
      <c r="H24" s="39"/>
      <c r="I24" s="39"/>
      <c r="J24" s="39"/>
      <c r="K24" s="39"/>
      <c r="L24" s="39"/>
      <c r="M24" s="39"/>
    </row>
    <row r="25" spans="1:13" ht="27.6" x14ac:dyDescent="0.3">
      <c r="A25" s="39"/>
      <c r="B25" s="46" t="s">
        <v>71</v>
      </c>
      <c r="C25" s="49"/>
      <c r="D25" s="39"/>
      <c r="E25" s="39"/>
      <c r="F25" s="39"/>
      <c r="G25" s="39"/>
      <c r="H25" s="39"/>
      <c r="I25" s="39"/>
      <c r="J25" s="39"/>
      <c r="K25" s="39"/>
      <c r="L25" s="39"/>
      <c r="M25" s="39"/>
    </row>
    <row r="26" spans="1:13" x14ac:dyDescent="0.3">
      <c r="A26" s="39"/>
      <c r="B26" s="39"/>
      <c r="C26" s="39"/>
      <c r="D26" s="39"/>
      <c r="E26" s="39"/>
      <c r="F26" s="39"/>
      <c r="G26" s="39"/>
      <c r="H26" s="39"/>
      <c r="I26" s="39"/>
      <c r="J26" s="39"/>
      <c r="K26" s="39"/>
      <c r="L26" s="39"/>
      <c r="M26" s="39"/>
    </row>
    <row r="27" spans="1:13" ht="13.8" customHeight="1" x14ac:dyDescent="0.3">
      <c r="A27" s="39"/>
      <c r="B27" s="39"/>
      <c r="C27" s="39"/>
      <c r="D27" s="39"/>
      <c r="E27" s="39"/>
      <c r="F27" s="39"/>
      <c r="G27" s="39"/>
      <c r="H27" s="39"/>
      <c r="I27" s="39"/>
      <c r="J27" s="39"/>
      <c r="K27" s="39"/>
      <c r="L27" s="39"/>
      <c r="M27" s="39"/>
    </row>
    <row r="28" spans="1:13" ht="29.4" customHeight="1" x14ac:dyDescent="0.3">
      <c r="A28" s="39"/>
      <c r="B28" s="39"/>
      <c r="C28" s="16" t="s">
        <v>15</v>
      </c>
      <c r="D28" s="117" t="s">
        <v>65</v>
      </c>
      <c r="E28" s="117"/>
      <c r="F28" s="16" t="s">
        <v>10</v>
      </c>
      <c r="G28" s="16" t="s">
        <v>8</v>
      </c>
      <c r="H28" s="39"/>
      <c r="I28" s="39"/>
      <c r="J28" s="39"/>
      <c r="K28" s="39"/>
      <c r="L28" s="39"/>
      <c r="M28" s="39"/>
    </row>
    <row r="29" spans="1:13" ht="41.4" customHeight="1" x14ac:dyDescent="0.3">
      <c r="A29" s="39"/>
      <c r="B29" s="46" t="s">
        <v>68</v>
      </c>
      <c r="C29" s="15" t="s">
        <v>60</v>
      </c>
      <c r="D29" s="122"/>
      <c r="E29" s="123"/>
      <c r="F29" s="43"/>
      <c r="G29" s="96"/>
      <c r="H29" s="39"/>
      <c r="I29" s="39"/>
      <c r="J29" s="39"/>
      <c r="K29" s="39"/>
      <c r="L29" s="39"/>
      <c r="M29" s="39"/>
    </row>
    <row r="30" spans="1:13" ht="39" customHeight="1" x14ac:dyDescent="0.3">
      <c r="A30" s="39"/>
      <c r="B30" s="46" t="s">
        <v>38</v>
      </c>
      <c r="C30" s="95" t="str">
        <f>IF(C29="Sélectionnez le tier ","",IF(C29="Tier 1",(100-(-1.42*10+103.5))/100,IF(D30="","",D30)))</f>
        <v/>
      </c>
      <c r="D30" s="124"/>
      <c r="E30" s="125"/>
      <c r="F30" s="48" t="s">
        <v>18</v>
      </c>
      <c r="G30" s="96"/>
      <c r="H30" s="39"/>
      <c r="I30" s="39"/>
      <c r="J30" s="39"/>
      <c r="K30" s="39"/>
      <c r="L30" s="39"/>
      <c r="M30" s="39"/>
    </row>
    <row r="31" spans="1:13" x14ac:dyDescent="0.3">
      <c r="A31" s="39"/>
      <c r="B31" s="39"/>
      <c r="C31" s="102"/>
      <c r="D31" s="103"/>
      <c r="E31" s="39"/>
      <c r="F31" s="39"/>
      <c r="G31" s="39"/>
      <c r="H31" s="39"/>
      <c r="I31" s="39"/>
      <c r="J31" s="39"/>
      <c r="K31" s="39"/>
      <c r="L31" s="39"/>
      <c r="M31" s="39"/>
    </row>
    <row r="32" spans="1:13" x14ac:dyDescent="0.3">
      <c r="A32" s="39"/>
      <c r="B32" s="39"/>
      <c r="C32" s="39"/>
      <c r="D32" s="39"/>
      <c r="E32" s="39"/>
      <c r="F32" s="39"/>
      <c r="G32" s="39"/>
      <c r="H32" s="39"/>
      <c r="I32" s="39"/>
      <c r="J32" s="39"/>
      <c r="K32" s="39"/>
      <c r="L32" s="39"/>
      <c r="M32" s="39"/>
    </row>
    <row r="33" spans="1:13" x14ac:dyDescent="0.3">
      <c r="A33" s="104" t="s">
        <v>21</v>
      </c>
      <c r="B33" s="105"/>
      <c r="C33" s="105"/>
      <c r="D33" s="105"/>
      <c r="E33" s="105"/>
      <c r="F33" s="105"/>
      <c r="G33" s="105"/>
      <c r="H33" s="105"/>
      <c r="I33" s="105"/>
      <c r="J33" s="105"/>
      <c r="K33" s="105"/>
      <c r="L33" s="105"/>
      <c r="M33" s="105"/>
    </row>
    <row r="34" spans="1:13" x14ac:dyDescent="0.3">
      <c r="A34" s="39"/>
      <c r="B34" s="39"/>
      <c r="C34" s="39"/>
      <c r="D34" s="39"/>
      <c r="E34" s="39"/>
      <c r="F34" s="39"/>
      <c r="G34" s="39"/>
      <c r="H34" s="39"/>
      <c r="I34" s="39"/>
      <c r="J34" s="39"/>
      <c r="K34" s="39"/>
      <c r="L34" s="39"/>
      <c r="M34" s="39"/>
    </row>
    <row r="35" spans="1:13" ht="27.6" x14ac:dyDescent="0.3">
      <c r="A35" s="39"/>
      <c r="B35" s="39"/>
      <c r="C35" s="13" t="s">
        <v>6</v>
      </c>
      <c r="D35" s="13" t="s">
        <v>7</v>
      </c>
      <c r="E35" s="99" t="s">
        <v>9</v>
      </c>
      <c r="F35" s="13" t="s">
        <v>10</v>
      </c>
      <c r="G35" s="13" t="s">
        <v>8</v>
      </c>
      <c r="H35" s="39"/>
      <c r="I35" s="39"/>
      <c r="J35" s="39"/>
      <c r="K35" s="39"/>
      <c r="L35" s="39"/>
      <c r="M35" s="39"/>
    </row>
    <row r="36" spans="1:13" ht="27.6" x14ac:dyDescent="0.3">
      <c r="A36" s="39"/>
      <c r="B36" s="14" t="s">
        <v>76</v>
      </c>
      <c r="C36" s="43"/>
      <c r="D36" s="12" t="s">
        <v>12</v>
      </c>
      <c r="E36" s="37" t="s">
        <v>14</v>
      </c>
      <c r="F36" s="43"/>
      <c r="G36" s="43"/>
      <c r="H36" s="39"/>
      <c r="I36" s="39"/>
      <c r="J36" s="39"/>
      <c r="K36" s="39"/>
      <c r="L36" s="39"/>
      <c r="M36" s="39"/>
    </row>
    <row r="37" spans="1:13" x14ac:dyDescent="0.3">
      <c r="A37" s="39"/>
      <c r="B37" s="39"/>
      <c r="C37" s="39"/>
      <c r="D37" s="39"/>
      <c r="E37" s="39"/>
      <c r="F37" s="39"/>
      <c r="G37" s="39"/>
      <c r="H37" s="39"/>
      <c r="I37" s="39"/>
      <c r="J37" s="39"/>
      <c r="K37" s="39"/>
      <c r="L37" s="39"/>
      <c r="M37" s="39"/>
    </row>
    <row r="38" spans="1:13" ht="16.05" customHeight="1" x14ac:dyDescent="0.3">
      <c r="A38" s="39"/>
      <c r="B38" s="109"/>
      <c r="C38" s="109"/>
      <c r="D38" s="109"/>
      <c r="E38" s="109"/>
      <c r="F38" s="39"/>
      <c r="G38" s="109"/>
      <c r="H38" s="39"/>
      <c r="I38" s="39"/>
      <c r="J38" s="39"/>
      <c r="K38" s="39"/>
      <c r="L38" s="39"/>
      <c r="M38" s="39"/>
    </row>
    <row r="39" spans="1:13" ht="27.6" customHeight="1" x14ac:dyDescent="0.3">
      <c r="A39" s="39"/>
      <c r="B39" s="39"/>
      <c r="C39" s="106" t="s">
        <v>73</v>
      </c>
      <c r="D39" s="126" t="s">
        <v>65</v>
      </c>
      <c r="E39" s="127"/>
      <c r="F39" s="107" t="s">
        <v>10</v>
      </c>
      <c r="G39" s="107" t="s">
        <v>8</v>
      </c>
      <c r="H39" s="39"/>
      <c r="I39" s="39"/>
      <c r="J39" s="39"/>
      <c r="K39" s="39"/>
      <c r="L39" s="39"/>
      <c r="M39" s="39"/>
    </row>
    <row r="40" spans="1:13" ht="42" customHeight="1" x14ac:dyDescent="0.3">
      <c r="A40" s="39"/>
      <c r="B40" s="108" t="s">
        <v>66</v>
      </c>
      <c r="C40" s="15" t="s">
        <v>60</v>
      </c>
      <c r="D40" s="128"/>
      <c r="E40" s="129"/>
      <c r="F40" s="43"/>
      <c r="G40" s="96"/>
      <c r="H40" s="39"/>
      <c r="I40" s="39"/>
      <c r="J40" s="39"/>
      <c r="K40" s="39"/>
      <c r="L40" s="39"/>
      <c r="M40" s="39"/>
    </row>
    <row r="41" spans="1:13" ht="42" customHeight="1" x14ac:dyDescent="0.3">
      <c r="A41" s="39"/>
      <c r="B41" s="108" t="s">
        <v>61</v>
      </c>
      <c r="C41" s="110" t="str">
        <f>IF(C40="Sélectionnez le tier ","",IF(C40="Tier 1",0,IF(C40="Tier 2",C44*0.016/C36,IF(D41="","",D41))))</f>
        <v/>
      </c>
      <c r="D41" s="121"/>
      <c r="E41" s="121"/>
      <c r="F41" s="37" t="s">
        <v>18</v>
      </c>
      <c r="G41" s="96"/>
      <c r="H41" s="39"/>
      <c r="I41" s="39"/>
      <c r="J41" s="39"/>
      <c r="K41" s="39"/>
      <c r="L41" s="39"/>
      <c r="M41" s="39"/>
    </row>
    <row r="42" spans="1:13" x14ac:dyDescent="0.3">
      <c r="A42" s="39"/>
      <c r="B42" s="39"/>
      <c r="C42" s="39"/>
      <c r="D42" s="39"/>
      <c r="E42" s="39"/>
      <c r="F42" s="39"/>
      <c r="G42" s="39"/>
      <c r="H42" s="39"/>
      <c r="I42" s="39"/>
      <c r="J42" s="39"/>
      <c r="K42" s="39"/>
      <c r="L42" s="39"/>
      <c r="M42" s="39"/>
    </row>
    <row r="43" spans="1:13" x14ac:dyDescent="0.3">
      <c r="A43" s="39"/>
      <c r="B43" s="39"/>
      <c r="C43" s="92" t="str">
        <f>IF(C40="Tier 2","Veuillez remplir la donnée","")</f>
        <v/>
      </c>
      <c r="D43" s="39"/>
      <c r="E43" s="39"/>
      <c r="F43" s="39"/>
      <c r="G43" s="39"/>
      <c r="H43" s="39"/>
      <c r="I43" s="39"/>
      <c r="J43" s="39"/>
      <c r="K43" s="39"/>
      <c r="L43" s="39"/>
      <c r="M43" s="39"/>
    </row>
    <row r="44" spans="1:13" ht="27.6" x14ac:dyDescent="0.3">
      <c r="A44" s="39"/>
      <c r="B44" s="112" t="s">
        <v>71</v>
      </c>
      <c r="C44" s="111"/>
      <c r="D44" s="39"/>
      <c r="E44" s="39"/>
      <c r="F44" s="39"/>
      <c r="G44" s="39"/>
      <c r="H44" s="39"/>
      <c r="I44" s="39"/>
      <c r="J44" s="39"/>
      <c r="K44" s="39"/>
      <c r="L44" s="39"/>
      <c r="M44" s="39"/>
    </row>
    <row r="45" spans="1:13" x14ac:dyDescent="0.3">
      <c r="A45" s="39"/>
      <c r="B45" s="39"/>
      <c r="C45" s="39"/>
      <c r="D45" s="39"/>
      <c r="E45" s="39"/>
      <c r="F45" s="39"/>
      <c r="G45" s="39"/>
      <c r="H45" s="39"/>
      <c r="I45" s="39"/>
      <c r="J45" s="39"/>
      <c r="K45" s="39"/>
      <c r="L45" s="39"/>
      <c r="M45" s="39"/>
    </row>
    <row r="46" spans="1:13" x14ac:dyDescent="0.3">
      <c r="A46" s="39"/>
      <c r="B46" s="39"/>
      <c r="C46" s="39"/>
      <c r="D46" s="39"/>
      <c r="E46" s="39"/>
      <c r="F46" s="39"/>
      <c r="G46" s="39"/>
      <c r="H46" s="39"/>
      <c r="I46" s="39"/>
      <c r="J46" s="39"/>
      <c r="K46" s="39"/>
      <c r="L46" s="39"/>
      <c r="M46" s="39"/>
    </row>
    <row r="47" spans="1:13" x14ac:dyDescent="0.3">
      <c r="A47" s="39"/>
      <c r="B47" s="39"/>
      <c r="C47" s="39"/>
      <c r="D47" s="39"/>
      <c r="E47" s="39"/>
      <c r="F47" s="39"/>
      <c r="G47" s="39"/>
      <c r="H47" s="39"/>
      <c r="I47" s="39"/>
      <c r="J47" s="39"/>
      <c r="K47" s="39"/>
      <c r="L47" s="39"/>
      <c r="M47" s="39"/>
    </row>
    <row r="48" spans="1:13" x14ac:dyDescent="0.3">
      <c r="A48" s="39"/>
      <c r="B48" s="39"/>
      <c r="C48" s="39"/>
      <c r="D48" s="39"/>
      <c r="E48" s="39"/>
      <c r="F48" s="39"/>
      <c r="G48" s="39"/>
      <c r="H48" s="39"/>
      <c r="I48" s="39"/>
      <c r="J48" s="39"/>
      <c r="K48" s="39"/>
      <c r="L48" s="39"/>
      <c r="M48" s="39"/>
    </row>
    <row r="49" spans="1:13" ht="13.8" hidden="1" customHeight="1" x14ac:dyDescent="0.3">
      <c r="A49" s="18" t="s">
        <v>22</v>
      </c>
      <c r="B49" s="19" t="s">
        <v>23</v>
      </c>
      <c r="C49" s="19" t="s">
        <v>24</v>
      </c>
      <c r="D49" s="39"/>
      <c r="E49" s="39"/>
      <c r="F49" s="39"/>
      <c r="G49" s="39"/>
      <c r="H49" s="39"/>
      <c r="I49" s="39"/>
      <c r="J49" s="39"/>
      <c r="K49" s="39"/>
      <c r="L49" s="39"/>
      <c r="M49" s="39"/>
    </row>
    <row r="50" spans="1:13" ht="13.8" hidden="1" customHeight="1" x14ac:dyDescent="0.3">
      <c r="A50" s="47">
        <f>'Données projet'!C48</f>
        <v>0</v>
      </c>
      <c r="B50" s="20">
        <f>'Scénario de projet'!C10</f>
        <v>0</v>
      </c>
      <c r="C50" s="17">
        <f>B50</f>
        <v>0</v>
      </c>
      <c r="D50" s="39"/>
      <c r="E50" s="39"/>
      <c r="F50" s="39"/>
      <c r="G50" s="39"/>
      <c r="H50" s="39"/>
      <c r="I50" s="39"/>
      <c r="J50" s="39"/>
      <c r="K50" s="39"/>
      <c r="L50" s="39"/>
      <c r="M50" s="39"/>
    </row>
    <row r="51" spans="1:13" ht="13.8" hidden="1" customHeight="1" x14ac:dyDescent="0.3">
      <c r="A51" s="47">
        <f>A50+1</f>
        <v>1</v>
      </c>
      <c r="B51" s="20">
        <f>'Scénario de projet'!C11</f>
        <v>0</v>
      </c>
      <c r="C51" s="17">
        <f t="shared" ref="C51:C80" si="0">B51</f>
        <v>0</v>
      </c>
      <c r="D51" s="39"/>
      <c r="E51" s="39"/>
      <c r="F51" s="39"/>
      <c r="G51" s="39"/>
      <c r="H51" s="39"/>
      <c r="I51" s="39"/>
      <c r="J51" s="39"/>
      <c r="K51" s="39"/>
      <c r="L51" s="39"/>
      <c r="M51" s="39"/>
    </row>
    <row r="52" spans="1:13" ht="13.8" hidden="1" customHeight="1" x14ac:dyDescent="0.3">
      <c r="A52" s="47">
        <f>A51+1</f>
        <v>2</v>
      </c>
      <c r="B52" s="20">
        <f>'Scénario de projet'!C12</f>
        <v>0</v>
      </c>
      <c r="C52" s="17">
        <f t="shared" si="0"/>
        <v>0</v>
      </c>
      <c r="D52" s="39"/>
      <c r="E52" s="39"/>
      <c r="F52" s="39"/>
      <c r="G52" s="39"/>
      <c r="H52" s="39"/>
      <c r="I52" s="39"/>
      <c r="J52" s="39"/>
      <c r="K52" s="39"/>
      <c r="L52" s="39"/>
      <c r="M52" s="39"/>
    </row>
    <row r="53" spans="1:13" ht="13.8" hidden="1" customHeight="1" x14ac:dyDescent="0.3">
      <c r="A53" s="47">
        <f t="shared" ref="A53:A69" si="1">A52+1</f>
        <v>3</v>
      </c>
      <c r="B53" s="20">
        <f>'Scénario de projet'!C13</f>
        <v>0</v>
      </c>
      <c r="C53" s="17">
        <f t="shared" si="0"/>
        <v>0</v>
      </c>
      <c r="D53" s="39"/>
      <c r="E53" s="39"/>
      <c r="F53" s="39"/>
      <c r="G53" s="39"/>
      <c r="H53" s="39"/>
      <c r="I53" s="39"/>
      <c r="J53" s="39"/>
      <c r="K53" s="39"/>
      <c r="L53" s="39"/>
      <c r="M53" s="39"/>
    </row>
    <row r="54" spans="1:13" ht="13.8" hidden="1" customHeight="1" x14ac:dyDescent="0.3">
      <c r="A54" s="47">
        <f t="shared" si="1"/>
        <v>4</v>
      </c>
      <c r="B54" s="20">
        <f>'Scénario de projet'!C14</f>
        <v>0</v>
      </c>
      <c r="C54" s="17">
        <f t="shared" si="0"/>
        <v>0</v>
      </c>
      <c r="D54" s="39"/>
      <c r="E54" s="39"/>
      <c r="F54" s="39"/>
      <c r="G54" s="39"/>
      <c r="H54" s="39"/>
      <c r="I54" s="39"/>
      <c r="J54" s="39"/>
      <c r="K54" s="39"/>
      <c r="L54" s="39"/>
      <c r="M54" s="39"/>
    </row>
    <row r="55" spans="1:13" ht="13.8" hidden="1" customHeight="1" x14ac:dyDescent="0.3">
      <c r="A55" s="47">
        <f t="shared" si="1"/>
        <v>5</v>
      </c>
      <c r="B55" s="20">
        <f>'Scénario de projet'!C15</f>
        <v>0</v>
      </c>
      <c r="C55" s="17">
        <f t="shared" si="0"/>
        <v>0</v>
      </c>
      <c r="D55" s="39"/>
      <c r="E55" s="39"/>
      <c r="F55" s="39"/>
      <c r="G55" s="39"/>
      <c r="H55" s="39"/>
      <c r="I55" s="39"/>
      <c r="J55" s="39"/>
      <c r="K55" s="39"/>
      <c r="L55" s="39"/>
      <c r="M55" s="39"/>
    </row>
    <row r="56" spans="1:13" ht="13.8" hidden="1" customHeight="1" x14ac:dyDescent="0.3">
      <c r="A56" s="47">
        <f t="shared" si="1"/>
        <v>6</v>
      </c>
      <c r="B56" s="20">
        <f>'Scénario de projet'!C16</f>
        <v>0</v>
      </c>
      <c r="C56" s="17">
        <f t="shared" si="0"/>
        <v>0</v>
      </c>
      <c r="D56" s="39"/>
      <c r="E56" s="39"/>
      <c r="F56" s="39"/>
      <c r="G56" s="39"/>
      <c r="H56" s="39"/>
      <c r="I56" s="39"/>
      <c r="J56" s="39"/>
      <c r="K56" s="39"/>
      <c r="L56" s="39"/>
      <c r="M56" s="39"/>
    </row>
    <row r="57" spans="1:13" ht="13.8" hidden="1" customHeight="1" x14ac:dyDescent="0.3">
      <c r="A57" s="47">
        <f t="shared" si="1"/>
        <v>7</v>
      </c>
      <c r="B57" s="20">
        <f>'Scénario de projet'!C17</f>
        <v>0</v>
      </c>
      <c r="C57" s="17">
        <f t="shared" si="0"/>
        <v>0</v>
      </c>
      <c r="D57" s="39"/>
      <c r="E57" s="39"/>
      <c r="F57" s="39"/>
      <c r="G57" s="39"/>
      <c r="H57" s="39"/>
      <c r="I57" s="39"/>
      <c r="J57" s="39"/>
      <c r="K57" s="39"/>
      <c r="L57" s="39"/>
      <c r="M57" s="39"/>
    </row>
    <row r="58" spans="1:13" ht="13.8" hidden="1" customHeight="1" x14ac:dyDescent="0.3">
      <c r="A58" s="47">
        <f t="shared" si="1"/>
        <v>8</v>
      </c>
      <c r="B58" s="20">
        <f>'Scénario de projet'!C18</f>
        <v>0</v>
      </c>
      <c r="C58" s="17">
        <f t="shared" si="0"/>
        <v>0</v>
      </c>
      <c r="D58" s="39"/>
      <c r="E58" s="39"/>
      <c r="F58" s="39"/>
      <c r="G58" s="39"/>
      <c r="H58" s="39"/>
      <c r="I58" s="39"/>
      <c r="J58" s="39"/>
      <c r="K58" s="39"/>
      <c r="L58" s="39"/>
      <c r="M58" s="39"/>
    </row>
    <row r="59" spans="1:13" ht="13.8" hidden="1" customHeight="1" x14ac:dyDescent="0.3">
      <c r="A59" s="47">
        <f t="shared" si="1"/>
        <v>9</v>
      </c>
      <c r="B59" s="20">
        <f>'Scénario de projet'!C19</f>
        <v>0</v>
      </c>
      <c r="C59" s="17">
        <f t="shared" si="0"/>
        <v>0</v>
      </c>
      <c r="D59" s="39"/>
      <c r="E59" s="39"/>
      <c r="F59" s="39"/>
      <c r="G59" s="39"/>
      <c r="H59" s="39"/>
      <c r="I59" s="39"/>
      <c r="J59" s="39"/>
      <c r="K59" s="39"/>
      <c r="L59" s="39"/>
      <c r="M59" s="39"/>
    </row>
    <row r="60" spans="1:13" ht="13.8" hidden="1" customHeight="1" x14ac:dyDescent="0.3">
      <c r="A60" s="47">
        <f t="shared" si="1"/>
        <v>10</v>
      </c>
      <c r="B60" s="20">
        <f>'Scénario de projet'!C20</f>
        <v>0</v>
      </c>
      <c r="C60" s="17">
        <f t="shared" si="0"/>
        <v>0</v>
      </c>
      <c r="D60" s="39"/>
      <c r="E60" s="39"/>
      <c r="F60" s="39"/>
      <c r="G60" s="39"/>
      <c r="H60" s="39"/>
      <c r="I60" s="39"/>
      <c r="J60" s="39"/>
      <c r="K60" s="39"/>
      <c r="L60" s="39"/>
      <c r="M60" s="39"/>
    </row>
    <row r="61" spans="1:13" ht="13.8" hidden="1" customHeight="1" x14ac:dyDescent="0.3">
      <c r="A61" s="47">
        <f t="shared" si="1"/>
        <v>11</v>
      </c>
      <c r="B61" s="20">
        <f>'Scénario de projet'!C21</f>
        <v>0</v>
      </c>
      <c r="C61" s="17">
        <f t="shared" si="0"/>
        <v>0</v>
      </c>
      <c r="D61" s="39"/>
      <c r="E61" s="39"/>
      <c r="F61" s="39"/>
      <c r="G61" s="39"/>
      <c r="H61" s="39"/>
      <c r="I61" s="39"/>
      <c r="J61" s="39"/>
      <c r="K61" s="39"/>
      <c r="L61" s="39"/>
      <c r="M61" s="39"/>
    </row>
    <row r="62" spans="1:13" ht="13.8" hidden="1" customHeight="1" x14ac:dyDescent="0.3">
      <c r="A62" s="47">
        <f t="shared" si="1"/>
        <v>12</v>
      </c>
      <c r="B62" s="20">
        <f>'Scénario de projet'!C22</f>
        <v>0</v>
      </c>
      <c r="C62" s="17">
        <f t="shared" si="0"/>
        <v>0</v>
      </c>
      <c r="D62" s="39"/>
      <c r="E62" s="39"/>
      <c r="F62" s="39"/>
      <c r="G62" s="39"/>
      <c r="H62" s="39"/>
      <c r="I62" s="39"/>
      <c r="J62" s="39"/>
      <c r="K62" s="39"/>
      <c r="L62" s="39"/>
      <c r="M62" s="39"/>
    </row>
    <row r="63" spans="1:13" ht="13.8" hidden="1" customHeight="1" x14ac:dyDescent="0.3">
      <c r="A63" s="47">
        <f t="shared" si="1"/>
        <v>13</v>
      </c>
      <c r="B63" s="20">
        <f>'Scénario de projet'!C23</f>
        <v>0</v>
      </c>
      <c r="C63" s="17">
        <f t="shared" si="0"/>
        <v>0</v>
      </c>
      <c r="D63" s="39"/>
      <c r="E63" s="39"/>
      <c r="F63" s="39"/>
      <c r="G63" s="39"/>
      <c r="H63" s="39"/>
      <c r="I63" s="39"/>
      <c r="J63" s="39"/>
      <c r="K63" s="39"/>
      <c r="L63" s="39"/>
      <c r="M63" s="39"/>
    </row>
    <row r="64" spans="1:13" ht="13.8" hidden="1" customHeight="1" x14ac:dyDescent="0.3">
      <c r="A64" s="47">
        <f t="shared" si="1"/>
        <v>14</v>
      </c>
      <c r="B64" s="20">
        <f>'Scénario de projet'!C24</f>
        <v>0</v>
      </c>
      <c r="C64" s="17">
        <f t="shared" si="0"/>
        <v>0</v>
      </c>
      <c r="D64" s="39"/>
      <c r="E64" s="39"/>
      <c r="F64" s="39"/>
      <c r="G64" s="39"/>
      <c r="H64" s="39"/>
      <c r="I64" s="39"/>
      <c r="J64" s="39"/>
      <c r="K64" s="39"/>
      <c r="L64" s="39"/>
      <c r="M64" s="39"/>
    </row>
    <row r="65" spans="1:13" ht="13.8" hidden="1" customHeight="1" x14ac:dyDescent="0.3">
      <c r="A65" s="47">
        <f t="shared" si="1"/>
        <v>15</v>
      </c>
      <c r="B65" s="20">
        <f>'Scénario de projet'!C25</f>
        <v>0</v>
      </c>
      <c r="C65" s="17">
        <f t="shared" si="0"/>
        <v>0</v>
      </c>
      <c r="D65" s="39"/>
      <c r="E65" s="39"/>
      <c r="F65" s="39"/>
      <c r="G65" s="39"/>
      <c r="H65" s="39"/>
      <c r="I65" s="39"/>
      <c r="J65" s="39"/>
      <c r="K65" s="39"/>
      <c r="L65" s="39"/>
      <c r="M65" s="39"/>
    </row>
    <row r="66" spans="1:13" ht="13.8" hidden="1" customHeight="1" x14ac:dyDescent="0.3">
      <c r="A66" s="47">
        <f t="shared" si="1"/>
        <v>16</v>
      </c>
      <c r="B66" s="20">
        <f>'Scénario de projet'!C26</f>
        <v>0</v>
      </c>
      <c r="C66" s="17">
        <f t="shared" si="0"/>
        <v>0</v>
      </c>
      <c r="D66" s="39"/>
      <c r="E66" s="39"/>
      <c r="F66" s="39"/>
      <c r="G66" s="39"/>
      <c r="H66" s="39"/>
      <c r="I66" s="39"/>
      <c r="J66" s="39"/>
      <c r="K66" s="39"/>
      <c r="L66" s="39"/>
      <c r="M66" s="39"/>
    </row>
    <row r="67" spans="1:13" ht="13.8" hidden="1" customHeight="1" x14ac:dyDescent="0.3">
      <c r="A67" s="47">
        <f t="shared" si="1"/>
        <v>17</v>
      </c>
      <c r="B67" s="20">
        <f>'Scénario de projet'!C27</f>
        <v>0</v>
      </c>
      <c r="C67" s="17">
        <f t="shared" si="0"/>
        <v>0</v>
      </c>
      <c r="D67" s="39"/>
      <c r="E67" s="39"/>
      <c r="F67" s="39"/>
      <c r="G67" s="39"/>
      <c r="H67" s="39"/>
      <c r="I67" s="39"/>
      <c r="J67" s="39"/>
      <c r="K67" s="39"/>
      <c r="L67" s="39"/>
      <c r="M67" s="39"/>
    </row>
    <row r="68" spans="1:13" ht="13.8" hidden="1" customHeight="1" x14ac:dyDescent="0.3">
      <c r="A68" s="47">
        <f t="shared" si="1"/>
        <v>18</v>
      </c>
      <c r="B68" s="20">
        <f>'Scénario de projet'!C28</f>
        <v>0</v>
      </c>
      <c r="C68" s="17">
        <f t="shared" si="0"/>
        <v>0</v>
      </c>
      <c r="D68" s="39"/>
      <c r="E68" s="39"/>
      <c r="F68" s="39"/>
      <c r="G68" s="39"/>
      <c r="H68" s="39"/>
      <c r="I68" s="39"/>
      <c r="J68" s="39"/>
      <c r="K68" s="39"/>
      <c r="L68" s="39"/>
      <c r="M68" s="39"/>
    </row>
    <row r="69" spans="1:13" ht="13.8" hidden="1" customHeight="1" x14ac:dyDescent="0.3">
      <c r="A69" s="47">
        <f t="shared" si="1"/>
        <v>19</v>
      </c>
      <c r="B69" s="20">
        <f>'Scénario de projet'!C29</f>
        <v>0</v>
      </c>
      <c r="C69" s="17">
        <f t="shared" si="0"/>
        <v>0</v>
      </c>
      <c r="D69" s="39"/>
      <c r="E69" s="39"/>
      <c r="F69" s="39"/>
      <c r="G69" s="39"/>
      <c r="H69" s="39"/>
      <c r="I69" s="39"/>
      <c r="J69" s="39"/>
      <c r="K69" s="39"/>
      <c r="L69" s="39"/>
      <c r="M69" s="39"/>
    </row>
    <row r="70" spans="1:13" ht="13.8" hidden="1" customHeight="1" x14ac:dyDescent="0.3">
      <c r="A70" s="47">
        <f>A69+1</f>
        <v>20</v>
      </c>
      <c r="B70" s="20">
        <f>'Scénario de projet'!C30</f>
        <v>0</v>
      </c>
      <c r="C70" s="17">
        <f t="shared" si="0"/>
        <v>0</v>
      </c>
      <c r="D70" s="39"/>
      <c r="E70" s="39"/>
      <c r="F70" s="39"/>
      <c r="G70" s="39"/>
      <c r="H70" s="39"/>
      <c r="I70" s="39"/>
      <c r="J70" s="39"/>
      <c r="K70" s="39"/>
      <c r="L70" s="39"/>
      <c r="M70" s="39"/>
    </row>
    <row r="71" spans="1:13" ht="13.8" hidden="1" customHeight="1" x14ac:dyDescent="0.3">
      <c r="A71" s="47">
        <f>A70+1</f>
        <v>21</v>
      </c>
      <c r="B71" s="20">
        <f>'Scénario de projet'!C31</f>
        <v>0</v>
      </c>
      <c r="C71" s="17">
        <f t="shared" si="0"/>
        <v>0</v>
      </c>
      <c r="D71" s="39"/>
      <c r="E71" s="39"/>
      <c r="F71" s="39"/>
      <c r="G71" s="39"/>
      <c r="H71" s="39"/>
      <c r="I71" s="39"/>
      <c r="J71" s="39"/>
      <c r="K71" s="39"/>
      <c r="L71" s="39"/>
      <c r="M71" s="39"/>
    </row>
    <row r="72" spans="1:13" ht="13.8" hidden="1" customHeight="1" x14ac:dyDescent="0.3">
      <c r="A72" s="47">
        <f t="shared" ref="A72:A78" si="2">A71+1</f>
        <v>22</v>
      </c>
      <c r="B72" s="20">
        <f>'Scénario de projet'!C32</f>
        <v>0</v>
      </c>
      <c r="C72" s="17">
        <f t="shared" si="0"/>
        <v>0</v>
      </c>
      <c r="D72" s="39"/>
      <c r="E72" s="39"/>
      <c r="F72" s="39"/>
      <c r="G72" s="39"/>
      <c r="H72" s="39"/>
      <c r="I72" s="39"/>
      <c r="J72" s="39"/>
      <c r="K72" s="39"/>
      <c r="L72" s="39"/>
      <c r="M72" s="39"/>
    </row>
    <row r="73" spans="1:13" ht="13.8" hidden="1" customHeight="1" x14ac:dyDescent="0.3">
      <c r="A73" s="47">
        <f t="shared" si="2"/>
        <v>23</v>
      </c>
      <c r="B73" s="20">
        <f>'Scénario de projet'!C33</f>
        <v>0</v>
      </c>
      <c r="C73" s="17">
        <f t="shared" si="0"/>
        <v>0</v>
      </c>
      <c r="D73" s="39"/>
      <c r="E73" s="39"/>
      <c r="F73" s="39"/>
      <c r="G73" s="39"/>
      <c r="H73" s="39"/>
      <c r="I73" s="39"/>
      <c r="J73" s="39"/>
      <c r="K73" s="39"/>
      <c r="L73" s="39"/>
      <c r="M73" s="39"/>
    </row>
    <row r="74" spans="1:13" ht="13.8" hidden="1" customHeight="1" x14ac:dyDescent="0.3">
      <c r="A74" s="47">
        <f t="shared" si="2"/>
        <v>24</v>
      </c>
      <c r="B74" s="20">
        <f>'Scénario de projet'!C34</f>
        <v>0</v>
      </c>
      <c r="C74" s="17">
        <f t="shared" si="0"/>
        <v>0</v>
      </c>
      <c r="D74" s="39"/>
      <c r="E74" s="39"/>
      <c r="F74" s="39"/>
      <c r="G74" s="39"/>
      <c r="H74" s="39"/>
      <c r="I74" s="39"/>
      <c r="J74" s="39"/>
      <c r="K74" s="39"/>
      <c r="L74" s="39"/>
      <c r="M74" s="39"/>
    </row>
    <row r="75" spans="1:13" ht="13.8" hidden="1" customHeight="1" x14ac:dyDescent="0.3">
      <c r="A75" s="47">
        <f t="shared" si="2"/>
        <v>25</v>
      </c>
      <c r="B75" s="20">
        <f>'Scénario de projet'!C35</f>
        <v>0</v>
      </c>
      <c r="C75" s="17">
        <f t="shared" si="0"/>
        <v>0</v>
      </c>
      <c r="D75" s="39"/>
      <c r="E75" s="39"/>
      <c r="F75" s="39"/>
      <c r="G75" s="39"/>
      <c r="H75" s="39"/>
      <c r="I75" s="39"/>
      <c r="J75" s="39"/>
      <c r="K75" s="39"/>
      <c r="L75" s="39"/>
      <c r="M75" s="39"/>
    </row>
    <row r="76" spans="1:13" ht="13.8" hidden="1" customHeight="1" x14ac:dyDescent="0.3">
      <c r="A76" s="47">
        <f t="shared" si="2"/>
        <v>26</v>
      </c>
      <c r="B76" s="20">
        <f>'Scénario de projet'!C36</f>
        <v>0</v>
      </c>
      <c r="C76" s="17">
        <f t="shared" si="0"/>
        <v>0</v>
      </c>
      <c r="D76" s="39"/>
      <c r="E76" s="39"/>
      <c r="F76" s="39"/>
      <c r="G76" s="39"/>
      <c r="H76" s="39"/>
      <c r="I76" s="39"/>
      <c r="J76" s="39"/>
      <c r="K76" s="39"/>
      <c r="L76" s="39"/>
      <c r="M76" s="39"/>
    </row>
    <row r="77" spans="1:13" ht="13.8" hidden="1" customHeight="1" x14ac:dyDescent="0.3">
      <c r="A77" s="47">
        <f t="shared" si="2"/>
        <v>27</v>
      </c>
      <c r="B77" s="20">
        <f>'Scénario de projet'!C37</f>
        <v>0</v>
      </c>
      <c r="C77" s="17">
        <f t="shared" si="0"/>
        <v>0</v>
      </c>
      <c r="D77" s="39"/>
      <c r="E77" s="39"/>
      <c r="F77" s="39"/>
      <c r="G77" s="39"/>
      <c r="H77" s="39"/>
      <c r="I77" s="39"/>
      <c r="J77" s="39"/>
      <c r="K77" s="39"/>
      <c r="L77" s="39"/>
      <c r="M77" s="39"/>
    </row>
    <row r="78" spans="1:13" ht="13.8" hidden="1" customHeight="1" x14ac:dyDescent="0.3">
      <c r="A78" s="47">
        <f t="shared" si="2"/>
        <v>28</v>
      </c>
      <c r="B78" s="20">
        <f>'Scénario de projet'!C38</f>
        <v>0</v>
      </c>
      <c r="C78" s="17">
        <f t="shared" si="0"/>
        <v>0</v>
      </c>
      <c r="D78" s="39"/>
      <c r="E78" s="39"/>
      <c r="F78" s="39"/>
      <c r="G78" s="39"/>
      <c r="H78" s="39"/>
      <c r="I78" s="39"/>
      <c r="J78" s="39"/>
      <c r="K78" s="39"/>
      <c r="L78" s="39"/>
      <c r="M78" s="39"/>
    </row>
    <row r="79" spans="1:13" ht="13.8" hidden="1" customHeight="1" x14ac:dyDescent="0.3">
      <c r="A79" s="47">
        <f>A78+1</f>
        <v>29</v>
      </c>
      <c r="B79" s="20">
        <f>'Scénario de projet'!C39</f>
        <v>0</v>
      </c>
      <c r="C79" s="17">
        <f t="shared" si="0"/>
        <v>0</v>
      </c>
      <c r="D79" s="39"/>
      <c r="E79" s="39"/>
      <c r="F79" s="39"/>
      <c r="G79" s="39"/>
      <c r="H79" s="39"/>
      <c r="I79" s="39"/>
      <c r="J79" s="39"/>
      <c r="K79" s="39"/>
      <c r="L79" s="39"/>
      <c r="M79" s="39"/>
    </row>
    <row r="80" spans="1:13" ht="13.8" hidden="1" customHeight="1" x14ac:dyDescent="0.3">
      <c r="A80" s="47">
        <f>A79+1</f>
        <v>30</v>
      </c>
      <c r="B80" s="20">
        <f>'Scénario de projet'!C40</f>
        <v>0</v>
      </c>
      <c r="C80" s="17">
        <f t="shared" si="0"/>
        <v>0</v>
      </c>
      <c r="D80" s="39"/>
      <c r="E80" s="39"/>
      <c r="F80" s="39"/>
      <c r="G80" s="39"/>
      <c r="H80" s="39"/>
      <c r="I80" s="39"/>
      <c r="J80" s="39"/>
      <c r="K80" s="39"/>
      <c r="L80" s="39"/>
      <c r="M80" s="39"/>
    </row>
    <row r="81" spans="1:13" ht="13.8" hidden="1" customHeight="1" x14ac:dyDescent="0.3">
      <c r="A81" s="39"/>
      <c r="B81" s="39"/>
      <c r="C81" s="39"/>
      <c r="D81" s="39"/>
      <c r="E81" s="39"/>
      <c r="F81" s="39"/>
      <c r="G81" s="39"/>
      <c r="H81" s="39"/>
      <c r="I81" s="39"/>
      <c r="J81" s="39"/>
      <c r="K81" s="39"/>
      <c r="L81" s="39"/>
      <c r="M81" s="39"/>
    </row>
    <row r="82" spans="1:13" ht="13.8" hidden="1" customHeight="1" x14ac:dyDescent="0.3">
      <c r="A82" s="39"/>
      <c r="B82" s="39"/>
      <c r="C82" s="39"/>
      <c r="D82" s="39"/>
      <c r="E82" s="39"/>
      <c r="F82" s="39"/>
      <c r="G82" s="39"/>
      <c r="H82" s="39"/>
      <c r="I82" s="39"/>
      <c r="J82" s="39"/>
      <c r="K82" s="39"/>
      <c r="L82" s="39"/>
      <c r="M82" s="39"/>
    </row>
    <row r="83" spans="1:13" x14ac:dyDescent="0.3"/>
    <row r="84" spans="1:13" x14ac:dyDescent="0.3"/>
    <row r="85" spans="1:13" x14ac:dyDescent="0.3"/>
    <row r="86" spans="1:13" x14ac:dyDescent="0.3"/>
    <row r="87" spans="1:13" x14ac:dyDescent="0.3"/>
    <row r="88" spans="1:13" x14ac:dyDescent="0.3"/>
    <row r="89" spans="1:13" x14ac:dyDescent="0.3"/>
    <row r="90" spans="1:13" x14ac:dyDescent="0.3"/>
    <row r="91" spans="1:13" x14ac:dyDescent="0.3"/>
    <row r="92" spans="1:13" x14ac:dyDescent="0.3"/>
    <row r="93" spans="1:13" x14ac:dyDescent="0.3"/>
    <row r="94" spans="1:13" x14ac:dyDescent="0.3"/>
    <row r="95" spans="1:13" x14ac:dyDescent="0.3"/>
    <row r="97" s="42" customFormat="1" hidden="1" x14ac:dyDescent="0.3"/>
    <row r="98" s="42" customFormat="1" hidden="1" x14ac:dyDescent="0.3"/>
    <row r="99" s="42" customFormat="1" hidden="1" x14ac:dyDescent="0.3"/>
    <row r="100" s="42" customFormat="1" hidden="1" x14ac:dyDescent="0.3"/>
  </sheetData>
  <mergeCells count="10">
    <mergeCell ref="D41:E41"/>
    <mergeCell ref="D29:E29"/>
    <mergeCell ref="D30:E30"/>
    <mergeCell ref="D39:E39"/>
    <mergeCell ref="D40:E40"/>
    <mergeCell ref="A1:M1"/>
    <mergeCell ref="D20:E20"/>
    <mergeCell ref="D21:E21"/>
    <mergeCell ref="D22:E22"/>
    <mergeCell ref="D28:E28"/>
  </mergeCells>
  <phoneticPr fontId="3" type="noConversion"/>
  <conditionalFormatting sqref="C25">
    <cfRule type="expression" dxfId="12" priority="13">
      <formula>$C$21="Tier 2"</formula>
    </cfRule>
  </conditionalFormatting>
  <conditionalFormatting sqref="C21">
    <cfRule type="expression" dxfId="11" priority="18">
      <formula xml:space="preserve"> $C21 = "Tier 2"</formula>
    </cfRule>
  </conditionalFormatting>
  <conditionalFormatting sqref="D22">
    <cfRule type="expression" dxfId="10" priority="10">
      <formula>$C$21="Tier 3"</formula>
    </cfRule>
  </conditionalFormatting>
  <conditionalFormatting sqref="E14">
    <cfRule type="expression" dxfId="9" priority="12">
      <formula>$C$13="Tier 1"</formula>
    </cfRule>
    <cfRule type="expression" dxfId="8" priority="14">
      <formula>$C$13="Sélectionnez le tier "</formula>
    </cfRule>
  </conditionalFormatting>
  <conditionalFormatting sqref="D30">
    <cfRule type="expression" dxfId="7" priority="16">
      <formula>$C$29="Tier 2"</formula>
    </cfRule>
  </conditionalFormatting>
  <conditionalFormatting sqref="C40">
    <cfRule type="expression" dxfId="6" priority="9">
      <formula xml:space="preserve"> $C40 = "Tier 2"</formula>
    </cfRule>
  </conditionalFormatting>
  <conditionalFormatting sqref="C44">
    <cfRule type="expression" dxfId="5" priority="6">
      <formula>$C$21="Tier 2"</formula>
    </cfRule>
    <cfRule type="containsText" dxfId="4" priority="5" operator="containsText" text="Tier 2">
      <formula>NOT(ISERROR(SEARCH("Tier 2",C44)))</formula>
    </cfRule>
    <cfRule type="containsText" dxfId="3" priority="4" operator="containsText" text="Tier 2">
      <formula>NOT(ISERROR(SEARCH("Tier 2",C44)))</formula>
    </cfRule>
    <cfRule type="expression" dxfId="2" priority="3">
      <formula>$C$40</formula>
    </cfRule>
    <cfRule type="expression" dxfId="1" priority="2">
      <formula>$C$40="Tier 2"</formula>
    </cfRule>
  </conditionalFormatting>
  <conditionalFormatting sqref="D41:E41">
    <cfRule type="expression" dxfId="0" priority="1">
      <formula>$C$40="Tier 3"</formula>
    </cfRule>
  </conditionalFormatting>
  <pageMargins left="0.7" right="0.7" top="0.75" bottom="0.75" header="0.3" footer="0.3"/>
  <pageSetup paperSize="9" orientation="portrait" horizontalDpi="300" verticalDpi="3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42869542-3D46-4776-B057-1A4BB9841C92}">
          <x14:formula1>
            <xm:f>Listes!$A$1:$A$4</xm:f>
          </x14:formula1>
          <xm:sqref>C13 C21 C40</xm:sqref>
        </x14:dataValidation>
        <x14:dataValidation type="list" allowBlank="1" showInputMessage="1" showErrorMessage="1" xr:uid="{B9342A0B-C74E-41B6-90B6-8A8E62672581}">
          <x14:formula1>
            <xm:f>Listes!$A$1:$A$3</xm:f>
          </x14:formula1>
          <xm:sqref>C29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74C915-63FC-492F-8D6C-69D02B57EFB0}">
  <dimension ref="A1:F16"/>
  <sheetViews>
    <sheetView showGridLines="0" topLeftCell="A4" zoomScale="106" zoomScaleNormal="130" workbookViewId="0">
      <selection activeCell="B21" sqref="B21"/>
    </sheetView>
  </sheetViews>
  <sheetFormatPr baseColWidth="10" defaultColWidth="11.44140625" defaultRowHeight="14.4" x14ac:dyDescent="0.3"/>
  <cols>
    <col min="2" max="2" width="70.21875" customWidth="1"/>
  </cols>
  <sheetData>
    <row r="1" spans="1:6" x14ac:dyDescent="0.3">
      <c r="A1" s="2" t="s">
        <v>2</v>
      </c>
      <c r="B1" s="1"/>
      <c r="C1" s="1"/>
      <c r="D1" s="1"/>
      <c r="E1" s="1"/>
      <c r="F1" s="1"/>
    </row>
    <row r="2" spans="1:6" ht="15" thickBot="1" x14ac:dyDescent="0.35"/>
    <row r="3" spans="1:6" ht="30" thickTop="1" thickBot="1" x14ac:dyDescent="0.35">
      <c r="B3" s="5" t="s">
        <v>25</v>
      </c>
      <c r="C3" s="6" t="s">
        <v>26</v>
      </c>
      <c r="D3" s="3" t="s">
        <v>12</v>
      </c>
    </row>
    <row r="4" spans="1:6" ht="15" thickTop="1" x14ac:dyDescent="0.3"/>
    <row r="5" spans="1:6" x14ac:dyDescent="0.3">
      <c r="B5" s="7" t="s">
        <v>27</v>
      </c>
      <c r="C5" s="7"/>
      <c r="D5" s="7"/>
      <c r="E5" s="7"/>
      <c r="F5" s="7"/>
    </row>
    <row r="7" spans="1:6" ht="28.8" x14ac:dyDescent="0.3">
      <c r="B7" s="4" t="s">
        <v>28</v>
      </c>
    </row>
    <row r="8" spans="1:6" ht="43.2" x14ac:dyDescent="0.3">
      <c r="B8" s="4" t="s">
        <v>29</v>
      </c>
    </row>
    <row r="9" spans="1:6" x14ac:dyDescent="0.3">
      <c r="B9" s="4"/>
    </row>
    <row r="10" spans="1:6" ht="72" x14ac:dyDescent="0.3">
      <c r="B10" s="4" t="s">
        <v>30</v>
      </c>
    </row>
    <row r="11" spans="1:6" x14ac:dyDescent="0.3">
      <c r="B11" s="4" t="s">
        <v>31</v>
      </c>
    </row>
    <row r="12" spans="1:6" ht="15" thickBot="1" x14ac:dyDescent="0.35"/>
    <row r="13" spans="1:6" ht="30" thickTop="1" thickBot="1" x14ac:dyDescent="0.35">
      <c r="B13" s="5" t="s">
        <v>32</v>
      </c>
      <c r="C13" s="6" t="s">
        <v>26</v>
      </c>
      <c r="D13" s="3" t="s">
        <v>12</v>
      </c>
    </row>
    <row r="14" spans="1:6" ht="15" thickTop="1" x14ac:dyDescent="0.3"/>
    <row r="16" spans="1:6" x14ac:dyDescent="0.3">
      <c r="B16" s="7" t="s">
        <v>33</v>
      </c>
      <c r="C16" s="7"/>
      <c r="D16" s="7"/>
      <c r="E16" s="7"/>
      <c r="F16" s="7"/>
    </row>
  </sheetData>
  <pageMargins left="0.7" right="0.7"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9CCF2-0FB9-43C2-8E33-136B01F81064}">
  <dimension ref="A1:O41"/>
  <sheetViews>
    <sheetView showGridLines="0" zoomScale="88" workbookViewId="0">
      <selection activeCell="E20" sqref="E20"/>
    </sheetView>
  </sheetViews>
  <sheetFormatPr baseColWidth="10" defaultColWidth="11.44140625" defaultRowHeight="12.6" x14ac:dyDescent="0.2"/>
  <cols>
    <col min="1" max="1" width="5.109375" style="23" customWidth="1"/>
    <col min="2" max="2" width="11.44140625" style="23"/>
    <col min="3" max="3" width="23.44140625" style="66" customWidth="1"/>
    <col min="4" max="4" width="23" style="66" customWidth="1"/>
    <col min="5" max="5" width="23.21875" style="23" customWidth="1"/>
    <col min="6" max="9" width="11.44140625" style="23"/>
    <col min="10" max="10" width="29" style="23" customWidth="1"/>
    <col min="11" max="16384" width="11.44140625" style="23"/>
  </cols>
  <sheetData>
    <row r="1" spans="1:15" x14ac:dyDescent="0.2">
      <c r="A1" s="52" t="s">
        <v>19</v>
      </c>
      <c r="B1" s="53"/>
      <c r="C1" s="53"/>
      <c r="D1" s="53"/>
      <c r="E1" s="54"/>
      <c r="F1" s="54"/>
      <c r="G1" s="54"/>
      <c r="H1" s="54"/>
      <c r="I1" s="54"/>
      <c r="J1" s="54"/>
      <c r="K1" s="54"/>
      <c r="L1" s="54"/>
      <c r="M1" s="54"/>
      <c r="N1" s="54"/>
      <c r="O1" s="21"/>
    </row>
    <row r="2" spans="1:15" ht="13.2" thickBot="1" x14ac:dyDescent="0.25">
      <c r="A2" s="77"/>
      <c r="B2" s="66"/>
      <c r="O2" s="78"/>
    </row>
    <row r="3" spans="1:15" ht="14.4" customHeight="1" x14ac:dyDescent="0.2">
      <c r="B3" s="130" t="s">
        <v>34</v>
      </c>
      <c r="C3" s="130"/>
      <c r="D3" s="130"/>
      <c r="E3" s="130"/>
      <c r="F3" s="130"/>
      <c r="G3" s="130"/>
      <c r="H3" s="130"/>
      <c r="I3" s="130"/>
      <c r="J3" s="131" t="s">
        <v>35</v>
      </c>
      <c r="K3" s="132"/>
      <c r="L3" s="133"/>
      <c r="M3" s="21"/>
      <c r="N3" s="21"/>
      <c r="O3" s="21"/>
    </row>
    <row r="4" spans="1:15" x14ac:dyDescent="0.2">
      <c r="B4" s="21"/>
      <c r="C4" s="55"/>
      <c r="D4" s="55"/>
      <c r="E4" s="21"/>
      <c r="F4" s="21"/>
      <c r="G4" s="21"/>
      <c r="H4" s="21"/>
      <c r="I4" s="21"/>
      <c r="J4" s="56" t="s">
        <v>36</v>
      </c>
      <c r="K4" s="57">
        <f>'Données projet'!C10</f>
        <v>0</v>
      </c>
      <c r="L4" s="58" t="s">
        <v>12</v>
      </c>
      <c r="M4" s="21"/>
      <c r="N4" s="21"/>
      <c r="O4" s="21"/>
    </row>
    <row r="5" spans="1:15" x14ac:dyDescent="0.2">
      <c r="B5" s="22"/>
      <c r="C5" s="59"/>
      <c r="D5" s="59"/>
      <c r="E5" s="22"/>
      <c r="F5" s="22"/>
      <c r="G5" s="22"/>
      <c r="H5" s="22"/>
      <c r="I5" s="22"/>
      <c r="J5" s="56" t="s">
        <v>37</v>
      </c>
      <c r="K5" s="57">
        <f>IF('Données projet'!C14="Précisez la donnée",0,IF('Données projet'!C14="",0,'Données projet'!C14))</f>
        <v>0</v>
      </c>
      <c r="L5" s="58" t="s">
        <v>17</v>
      </c>
      <c r="M5" s="21"/>
      <c r="N5" s="21"/>
      <c r="O5" s="21"/>
    </row>
    <row r="6" spans="1:15" x14ac:dyDescent="0.2">
      <c r="B6" s="21"/>
      <c r="C6" s="55"/>
      <c r="D6" s="55"/>
      <c r="E6" s="21"/>
      <c r="F6" s="21"/>
      <c r="G6" s="21"/>
      <c r="H6" s="21"/>
      <c r="I6" s="21"/>
      <c r="J6" s="56" t="s">
        <v>72</v>
      </c>
      <c r="K6" s="86">
        <f>IF('Données projet'!C22="",0,'Données projet'!C22)</f>
        <v>0</v>
      </c>
      <c r="L6" s="58"/>
      <c r="M6" s="21"/>
      <c r="N6" s="21"/>
      <c r="O6" s="21"/>
    </row>
    <row r="7" spans="1:15" ht="13.2" thickBot="1" x14ac:dyDescent="0.25">
      <c r="B7" s="22"/>
      <c r="C7" s="59"/>
      <c r="D7" s="59"/>
      <c r="E7" s="22"/>
      <c r="F7" s="22"/>
      <c r="G7" s="22"/>
      <c r="H7" s="22"/>
      <c r="I7" s="22"/>
      <c r="J7" s="60" t="s">
        <v>38</v>
      </c>
      <c r="K7" s="87">
        <f>IF('Données projet'!C30="",0,'Données projet'!C30)</f>
        <v>0</v>
      </c>
      <c r="L7" s="61"/>
      <c r="M7" s="21"/>
      <c r="N7" s="21"/>
      <c r="O7" s="21"/>
    </row>
    <row r="8" spans="1:15" x14ac:dyDescent="0.2">
      <c r="B8" s="22"/>
      <c r="C8" s="59"/>
      <c r="D8" s="59"/>
      <c r="E8" s="21"/>
      <c r="F8" s="21"/>
      <c r="G8" s="21"/>
      <c r="H8" s="21"/>
      <c r="I8" s="21"/>
      <c r="M8" s="21"/>
      <c r="N8" s="21"/>
      <c r="O8" s="21"/>
    </row>
    <row r="9" spans="1:15" x14ac:dyDescent="0.2">
      <c r="B9" s="62" t="s">
        <v>22</v>
      </c>
      <c r="C9" s="63" t="s">
        <v>39</v>
      </c>
      <c r="D9" s="63" t="s">
        <v>40</v>
      </c>
      <c r="E9" s="63" t="s">
        <v>41</v>
      </c>
      <c r="F9" s="21"/>
      <c r="G9" s="21"/>
      <c r="H9" s="21"/>
      <c r="I9" s="21"/>
      <c r="J9" s="21"/>
      <c r="K9" s="21"/>
      <c r="L9" s="21"/>
      <c r="M9" s="21"/>
      <c r="N9" s="21"/>
      <c r="O9" s="21"/>
    </row>
    <row r="10" spans="1:15" x14ac:dyDescent="0.2">
      <c r="B10" s="64">
        <f>'Données projet'!C5</f>
        <v>0</v>
      </c>
      <c r="C10" s="65">
        <f>K4*K5</f>
        <v>0</v>
      </c>
      <c r="D10" s="65">
        <f>C10*44/12</f>
        <v>0</v>
      </c>
      <c r="E10" s="74"/>
      <c r="F10" s="21"/>
      <c r="G10" s="21"/>
      <c r="H10" s="21"/>
      <c r="I10" s="21"/>
      <c r="J10" s="21"/>
      <c r="K10" s="21"/>
      <c r="L10" s="21"/>
      <c r="M10" s="21"/>
      <c r="N10" s="21"/>
      <c r="O10" s="21"/>
    </row>
    <row r="11" spans="1:15" x14ac:dyDescent="0.2">
      <c r="B11" s="64">
        <f>B10+1</f>
        <v>1</v>
      </c>
      <c r="C11" s="65">
        <f>C10*(1-$K$6*$K$7)</f>
        <v>0</v>
      </c>
      <c r="D11" s="65">
        <f>C11*44/12</f>
        <v>0</v>
      </c>
      <c r="E11" s="75" t="str">
        <f>IF(D10=0,"",(D11-D10)/D10)</f>
        <v/>
      </c>
      <c r="F11" s="21"/>
      <c r="G11" s="21"/>
      <c r="H11" s="21"/>
      <c r="I11" s="21"/>
      <c r="J11" s="21"/>
      <c r="K11" s="21"/>
      <c r="L11" s="21"/>
      <c r="M11" s="21"/>
      <c r="N11" s="21"/>
      <c r="O11" s="21"/>
    </row>
    <row r="12" spans="1:15" x14ac:dyDescent="0.2">
      <c r="B12" s="64">
        <f>B11+1</f>
        <v>2</v>
      </c>
      <c r="C12" s="65">
        <f t="shared" ref="C12:C40" si="0">C11*(1-$K$6*$K$7)</f>
        <v>0</v>
      </c>
      <c r="D12" s="65">
        <f t="shared" ref="D12:D40" si="1">C12*44/12</f>
        <v>0</v>
      </c>
      <c r="E12" s="75" t="str">
        <f t="shared" ref="E12:E40" si="2">IF(D11=0,"",(D12-D11)/D11)</f>
        <v/>
      </c>
      <c r="F12" s="21"/>
      <c r="G12" s="21"/>
      <c r="H12" s="21"/>
      <c r="I12" s="21"/>
      <c r="J12" s="21"/>
      <c r="K12" s="21"/>
      <c r="L12" s="21"/>
      <c r="M12" s="21"/>
      <c r="N12" s="21"/>
      <c r="O12" s="21"/>
    </row>
    <row r="13" spans="1:15" x14ac:dyDescent="0.2">
      <c r="B13" s="64">
        <f t="shared" ref="B13:B29" si="3">B12+1</f>
        <v>3</v>
      </c>
      <c r="C13" s="65">
        <f t="shared" si="0"/>
        <v>0</v>
      </c>
      <c r="D13" s="65">
        <f t="shared" si="1"/>
        <v>0</v>
      </c>
      <c r="E13" s="75" t="str">
        <f t="shared" si="2"/>
        <v/>
      </c>
      <c r="F13" s="21"/>
      <c r="G13" s="21"/>
      <c r="H13" s="21"/>
      <c r="I13" s="21"/>
      <c r="J13" s="21"/>
      <c r="K13" s="21"/>
      <c r="L13" s="21"/>
      <c r="M13" s="21"/>
      <c r="N13" s="21"/>
      <c r="O13" s="21"/>
    </row>
    <row r="14" spans="1:15" x14ac:dyDescent="0.2">
      <c r="B14" s="64">
        <f t="shared" si="3"/>
        <v>4</v>
      </c>
      <c r="C14" s="65">
        <f>C13*(1-$K$6*$K$7)</f>
        <v>0</v>
      </c>
      <c r="D14" s="65">
        <f>C14*44/12</f>
        <v>0</v>
      </c>
      <c r="E14" s="75" t="str">
        <f t="shared" si="2"/>
        <v/>
      </c>
      <c r="F14" s="21"/>
      <c r="G14" s="21"/>
      <c r="H14" s="21"/>
      <c r="I14" s="21"/>
      <c r="J14" s="21"/>
      <c r="K14" s="21"/>
      <c r="L14" s="21"/>
      <c r="M14" s="21"/>
      <c r="N14" s="21"/>
      <c r="O14" s="21"/>
    </row>
    <row r="15" spans="1:15" x14ac:dyDescent="0.2">
      <c r="B15" s="64">
        <f t="shared" si="3"/>
        <v>5</v>
      </c>
      <c r="C15" s="65">
        <f>C14*(1-$K$6*$K$7)</f>
        <v>0</v>
      </c>
      <c r="D15" s="65">
        <f t="shared" si="1"/>
        <v>0</v>
      </c>
      <c r="E15" s="75" t="str">
        <f t="shared" si="2"/>
        <v/>
      </c>
      <c r="F15" s="21"/>
      <c r="G15" s="21"/>
      <c r="H15" s="21"/>
      <c r="I15" s="21"/>
      <c r="J15" s="21"/>
      <c r="K15" s="21"/>
      <c r="L15" s="21"/>
      <c r="M15" s="21"/>
      <c r="N15" s="21"/>
      <c r="O15" s="21"/>
    </row>
    <row r="16" spans="1:15" x14ac:dyDescent="0.2">
      <c r="B16" s="64">
        <f t="shared" si="3"/>
        <v>6</v>
      </c>
      <c r="C16" s="65">
        <f>C15*(1-$K$6*$K$7)</f>
        <v>0</v>
      </c>
      <c r="D16" s="65">
        <f t="shared" si="1"/>
        <v>0</v>
      </c>
      <c r="E16" s="75" t="str">
        <f t="shared" si="2"/>
        <v/>
      </c>
      <c r="F16" s="21"/>
      <c r="G16" s="21"/>
      <c r="H16" s="21"/>
      <c r="I16" s="21"/>
      <c r="J16" s="21"/>
      <c r="K16" s="21"/>
      <c r="L16" s="21"/>
      <c r="M16" s="21"/>
      <c r="N16" s="21"/>
      <c r="O16" s="21"/>
    </row>
    <row r="17" spans="2:15" x14ac:dyDescent="0.2">
      <c r="B17" s="64">
        <f t="shared" si="3"/>
        <v>7</v>
      </c>
      <c r="C17" s="65">
        <f>C16*(1-$K$6*$K$7)</f>
        <v>0</v>
      </c>
      <c r="D17" s="65">
        <f t="shared" si="1"/>
        <v>0</v>
      </c>
      <c r="E17" s="75" t="str">
        <f t="shared" si="2"/>
        <v/>
      </c>
      <c r="F17" s="21"/>
      <c r="G17" s="21"/>
      <c r="H17" s="21"/>
      <c r="I17" s="21"/>
      <c r="J17" s="21"/>
      <c r="K17" s="21"/>
      <c r="L17" s="21"/>
      <c r="M17" s="21"/>
      <c r="N17" s="21"/>
      <c r="O17" s="21"/>
    </row>
    <row r="18" spans="2:15" x14ac:dyDescent="0.2">
      <c r="B18" s="64">
        <f t="shared" si="3"/>
        <v>8</v>
      </c>
      <c r="C18" s="65">
        <f>C17*(1-$K$6*$K$7)</f>
        <v>0</v>
      </c>
      <c r="D18" s="65">
        <f t="shared" si="1"/>
        <v>0</v>
      </c>
      <c r="E18" s="75" t="str">
        <f t="shared" si="2"/>
        <v/>
      </c>
      <c r="F18" s="21"/>
      <c r="G18" s="21"/>
      <c r="H18" s="21"/>
      <c r="I18" s="21"/>
      <c r="J18" s="21"/>
      <c r="K18" s="21"/>
      <c r="L18" s="21"/>
      <c r="M18" s="21"/>
      <c r="N18" s="21"/>
      <c r="O18" s="21"/>
    </row>
    <row r="19" spans="2:15" x14ac:dyDescent="0.2">
      <c r="B19" s="64">
        <f t="shared" si="3"/>
        <v>9</v>
      </c>
      <c r="C19" s="65">
        <f t="shared" si="0"/>
        <v>0</v>
      </c>
      <c r="D19" s="65">
        <f t="shared" si="1"/>
        <v>0</v>
      </c>
      <c r="E19" s="75" t="str">
        <f t="shared" si="2"/>
        <v/>
      </c>
      <c r="F19" s="21"/>
      <c r="G19" s="21"/>
      <c r="H19" s="21"/>
      <c r="I19" s="21"/>
      <c r="J19" s="21"/>
      <c r="K19" s="21"/>
      <c r="L19" s="21"/>
      <c r="M19" s="21"/>
      <c r="N19" s="21"/>
      <c r="O19" s="21"/>
    </row>
    <row r="20" spans="2:15" x14ac:dyDescent="0.2">
      <c r="B20" s="64">
        <f t="shared" si="3"/>
        <v>10</v>
      </c>
      <c r="C20" s="65">
        <f t="shared" si="0"/>
        <v>0</v>
      </c>
      <c r="D20" s="65">
        <f t="shared" si="1"/>
        <v>0</v>
      </c>
      <c r="E20" s="75" t="str">
        <f t="shared" si="2"/>
        <v/>
      </c>
      <c r="F20" s="21"/>
      <c r="G20" s="21"/>
      <c r="H20" s="21"/>
      <c r="I20" s="21"/>
      <c r="J20" s="21"/>
      <c r="K20" s="21"/>
      <c r="L20" s="21"/>
      <c r="M20" s="21"/>
      <c r="N20" s="21"/>
      <c r="O20" s="21"/>
    </row>
    <row r="21" spans="2:15" x14ac:dyDescent="0.2">
      <c r="B21" s="64">
        <f t="shared" si="3"/>
        <v>11</v>
      </c>
      <c r="C21" s="65">
        <f t="shared" si="0"/>
        <v>0</v>
      </c>
      <c r="D21" s="65">
        <f t="shared" si="1"/>
        <v>0</v>
      </c>
      <c r="E21" s="75" t="str">
        <f t="shared" si="2"/>
        <v/>
      </c>
      <c r="F21" s="21"/>
      <c r="G21" s="21"/>
      <c r="H21" s="21"/>
      <c r="I21" s="21"/>
      <c r="J21" s="21"/>
      <c r="K21" s="21"/>
      <c r="L21" s="21"/>
      <c r="M21" s="21"/>
      <c r="N21" s="21"/>
      <c r="O21" s="21"/>
    </row>
    <row r="22" spans="2:15" x14ac:dyDescent="0.2">
      <c r="B22" s="64">
        <f t="shared" si="3"/>
        <v>12</v>
      </c>
      <c r="C22" s="65">
        <f t="shared" si="0"/>
        <v>0</v>
      </c>
      <c r="D22" s="65">
        <f t="shared" si="1"/>
        <v>0</v>
      </c>
      <c r="E22" s="75" t="str">
        <f t="shared" si="2"/>
        <v/>
      </c>
      <c r="F22" s="21"/>
      <c r="G22" s="21"/>
      <c r="H22" s="21"/>
      <c r="I22" s="21"/>
      <c r="J22" s="21"/>
      <c r="K22" s="21"/>
      <c r="L22" s="21"/>
      <c r="M22" s="21"/>
      <c r="N22" s="21"/>
      <c r="O22" s="21"/>
    </row>
    <row r="23" spans="2:15" x14ac:dyDescent="0.2">
      <c r="B23" s="64">
        <f t="shared" si="3"/>
        <v>13</v>
      </c>
      <c r="C23" s="65">
        <f t="shared" si="0"/>
        <v>0</v>
      </c>
      <c r="D23" s="65">
        <f t="shared" si="1"/>
        <v>0</v>
      </c>
      <c r="E23" s="75" t="str">
        <f t="shared" si="2"/>
        <v/>
      </c>
      <c r="F23" s="21"/>
      <c r="G23" s="21"/>
      <c r="H23" s="21"/>
      <c r="I23" s="21"/>
      <c r="J23" s="21"/>
      <c r="K23" s="21"/>
      <c r="L23" s="21"/>
      <c r="M23" s="21"/>
      <c r="N23" s="21"/>
      <c r="O23" s="21"/>
    </row>
    <row r="24" spans="2:15" x14ac:dyDescent="0.2">
      <c r="B24" s="64">
        <f t="shared" si="3"/>
        <v>14</v>
      </c>
      <c r="C24" s="65">
        <f>C23*(1-$K$6*$K$7)</f>
        <v>0</v>
      </c>
      <c r="D24" s="65">
        <f t="shared" si="1"/>
        <v>0</v>
      </c>
      <c r="E24" s="75" t="str">
        <f t="shared" si="2"/>
        <v/>
      </c>
      <c r="F24" s="21"/>
      <c r="G24" s="21"/>
      <c r="H24" s="21"/>
      <c r="I24" s="21"/>
      <c r="J24" s="21"/>
      <c r="K24" s="21"/>
      <c r="L24" s="21"/>
      <c r="M24" s="21"/>
      <c r="N24" s="21"/>
      <c r="O24" s="21"/>
    </row>
    <row r="25" spans="2:15" x14ac:dyDescent="0.2">
      <c r="B25" s="64">
        <f t="shared" si="3"/>
        <v>15</v>
      </c>
      <c r="C25" s="65">
        <f>C24*(1-$K$6*$K$7)</f>
        <v>0</v>
      </c>
      <c r="D25" s="65">
        <f t="shared" si="1"/>
        <v>0</v>
      </c>
      <c r="E25" s="75" t="str">
        <f t="shared" si="2"/>
        <v/>
      </c>
      <c r="F25" s="21"/>
      <c r="G25" s="21"/>
      <c r="H25" s="21"/>
      <c r="I25" s="21"/>
      <c r="J25" s="21"/>
      <c r="K25" s="21"/>
      <c r="L25" s="21"/>
      <c r="M25" s="21"/>
      <c r="N25" s="21"/>
      <c r="O25" s="21"/>
    </row>
    <row r="26" spans="2:15" x14ac:dyDescent="0.2">
      <c r="B26" s="64">
        <f t="shared" si="3"/>
        <v>16</v>
      </c>
      <c r="C26" s="65">
        <f>C25*(1-$K$6*$K$7)</f>
        <v>0</v>
      </c>
      <c r="D26" s="65">
        <f t="shared" si="1"/>
        <v>0</v>
      </c>
      <c r="E26" s="75" t="str">
        <f t="shared" si="2"/>
        <v/>
      </c>
      <c r="F26" s="21"/>
      <c r="G26" s="21"/>
      <c r="H26" s="21"/>
      <c r="I26" s="21"/>
      <c r="J26" s="21"/>
      <c r="K26" s="21"/>
      <c r="L26" s="21"/>
      <c r="M26" s="21"/>
      <c r="N26" s="21"/>
      <c r="O26" s="21"/>
    </row>
    <row r="27" spans="2:15" x14ac:dyDescent="0.2">
      <c r="B27" s="64">
        <f t="shared" si="3"/>
        <v>17</v>
      </c>
      <c r="C27" s="65">
        <f>C26*(1-$K$6*$K$7)</f>
        <v>0</v>
      </c>
      <c r="D27" s="65">
        <f t="shared" si="1"/>
        <v>0</v>
      </c>
      <c r="E27" s="75" t="str">
        <f t="shared" si="2"/>
        <v/>
      </c>
      <c r="F27" s="21"/>
      <c r="G27" s="21"/>
      <c r="H27" s="21"/>
      <c r="I27" s="21"/>
      <c r="J27" s="21"/>
      <c r="K27" s="21"/>
      <c r="L27" s="21"/>
      <c r="M27" s="21"/>
      <c r="N27" s="21"/>
      <c r="O27" s="21"/>
    </row>
    <row r="28" spans="2:15" x14ac:dyDescent="0.2">
      <c r="B28" s="64">
        <f t="shared" si="3"/>
        <v>18</v>
      </c>
      <c r="C28" s="65">
        <f t="shared" si="0"/>
        <v>0</v>
      </c>
      <c r="D28" s="65">
        <f t="shared" si="1"/>
        <v>0</v>
      </c>
      <c r="E28" s="75" t="str">
        <f t="shared" si="2"/>
        <v/>
      </c>
      <c r="F28" s="21"/>
      <c r="G28" s="21"/>
      <c r="H28" s="21"/>
      <c r="I28" s="21"/>
      <c r="J28" s="21"/>
      <c r="K28" s="21"/>
      <c r="L28" s="21"/>
      <c r="M28" s="21"/>
      <c r="N28" s="21"/>
      <c r="O28" s="21"/>
    </row>
    <row r="29" spans="2:15" x14ac:dyDescent="0.2">
      <c r="B29" s="64">
        <f t="shared" si="3"/>
        <v>19</v>
      </c>
      <c r="C29" s="65">
        <f t="shared" si="0"/>
        <v>0</v>
      </c>
      <c r="D29" s="65">
        <f t="shared" si="1"/>
        <v>0</v>
      </c>
      <c r="E29" s="75" t="str">
        <f t="shared" si="2"/>
        <v/>
      </c>
      <c r="F29" s="21"/>
      <c r="G29" s="21"/>
      <c r="H29" s="21"/>
      <c r="I29" s="21"/>
      <c r="J29" s="21"/>
      <c r="K29" s="21"/>
      <c r="L29" s="21"/>
      <c r="M29" s="21"/>
      <c r="N29" s="21"/>
      <c r="O29" s="21"/>
    </row>
    <row r="30" spans="2:15" x14ac:dyDescent="0.2">
      <c r="B30" s="64">
        <f>B29+1</f>
        <v>20</v>
      </c>
      <c r="C30" s="65">
        <f t="shared" si="0"/>
        <v>0</v>
      </c>
      <c r="D30" s="65">
        <f t="shared" si="1"/>
        <v>0</v>
      </c>
      <c r="E30" s="75" t="str">
        <f t="shared" si="2"/>
        <v/>
      </c>
      <c r="F30" s="21"/>
      <c r="G30" s="21"/>
      <c r="H30" s="21"/>
      <c r="I30" s="21"/>
      <c r="J30" s="21"/>
      <c r="K30" s="21"/>
      <c r="L30" s="21"/>
      <c r="M30" s="21"/>
      <c r="N30" s="21"/>
      <c r="O30" s="21"/>
    </row>
    <row r="31" spans="2:15" x14ac:dyDescent="0.2">
      <c r="B31" s="64">
        <f>B30+1</f>
        <v>21</v>
      </c>
      <c r="C31" s="65">
        <f t="shared" si="0"/>
        <v>0</v>
      </c>
      <c r="D31" s="65">
        <f t="shared" si="1"/>
        <v>0</v>
      </c>
      <c r="E31" s="75" t="str">
        <f t="shared" si="2"/>
        <v/>
      </c>
      <c r="F31" s="21"/>
      <c r="G31" s="21"/>
      <c r="H31" s="21"/>
      <c r="I31" s="21"/>
      <c r="J31" s="21"/>
      <c r="K31" s="21"/>
      <c r="L31" s="21"/>
      <c r="M31" s="21"/>
      <c r="N31" s="21"/>
      <c r="O31" s="21"/>
    </row>
    <row r="32" spans="2:15" x14ac:dyDescent="0.2">
      <c r="B32" s="64">
        <f t="shared" ref="B32:B38" si="4">B31+1</f>
        <v>22</v>
      </c>
      <c r="C32" s="65">
        <f t="shared" si="0"/>
        <v>0</v>
      </c>
      <c r="D32" s="65">
        <f t="shared" si="1"/>
        <v>0</v>
      </c>
      <c r="E32" s="75" t="str">
        <f t="shared" si="2"/>
        <v/>
      </c>
      <c r="F32" s="21"/>
      <c r="G32" s="21"/>
      <c r="H32" s="21"/>
      <c r="I32" s="21"/>
      <c r="J32" s="21"/>
      <c r="K32" s="21"/>
      <c r="L32" s="21"/>
      <c r="M32" s="21"/>
      <c r="N32" s="21"/>
      <c r="O32" s="21"/>
    </row>
    <row r="33" spans="2:15" x14ac:dyDescent="0.2">
      <c r="B33" s="64">
        <f t="shared" si="4"/>
        <v>23</v>
      </c>
      <c r="C33" s="65">
        <f t="shared" si="0"/>
        <v>0</v>
      </c>
      <c r="D33" s="65">
        <f t="shared" si="1"/>
        <v>0</v>
      </c>
      <c r="E33" s="75" t="str">
        <f t="shared" si="2"/>
        <v/>
      </c>
      <c r="F33" s="21"/>
      <c r="G33" s="21"/>
      <c r="H33" s="21"/>
      <c r="I33" s="21"/>
      <c r="J33" s="21"/>
      <c r="K33" s="21"/>
      <c r="L33" s="21"/>
      <c r="M33" s="21"/>
      <c r="N33" s="21"/>
      <c r="O33" s="21"/>
    </row>
    <row r="34" spans="2:15" x14ac:dyDescent="0.2">
      <c r="B34" s="64">
        <f t="shared" si="4"/>
        <v>24</v>
      </c>
      <c r="C34" s="65">
        <f t="shared" si="0"/>
        <v>0</v>
      </c>
      <c r="D34" s="65">
        <f t="shared" si="1"/>
        <v>0</v>
      </c>
      <c r="E34" s="75" t="str">
        <f t="shared" si="2"/>
        <v/>
      </c>
      <c r="F34" s="21"/>
      <c r="G34" s="21"/>
      <c r="H34" s="21"/>
      <c r="I34" s="21"/>
      <c r="J34" s="21"/>
      <c r="K34" s="21"/>
      <c r="L34" s="21"/>
      <c r="M34" s="21"/>
      <c r="N34" s="21"/>
      <c r="O34" s="21"/>
    </row>
    <row r="35" spans="2:15" x14ac:dyDescent="0.2">
      <c r="B35" s="64">
        <f t="shared" si="4"/>
        <v>25</v>
      </c>
      <c r="C35" s="65">
        <f t="shared" si="0"/>
        <v>0</v>
      </c>
      <c r="D35" s="65">
        <f t="shared" si="1"/>
        <v>0</v>
      </c>
      <c r="E35" s="75" t="str">
        <f t="shared" si="2"/>
        <v/>
      </c>
      <c r="F35" s="21"/>
      <c r="G35" s="21"/>
      <c r="H35" s="21"/>
      <c r="I35" s="21"/>
      <c r="J35" s="21"/>
      <c r="K35" s="21"/>
      <c r="L35" s="21"/>
      <c r="M35" s="21"/>
      <c r="N35" s="21"/>
      <c r="O35" s="21"/>
    </row>
    <row r="36" spans="2:15" x14ac:dyDescent="0.2">
      <c r="B36" s="64">
        <f t="shared" si="4"/>
        <v>26</v>
      </c>
      <c r="C36" s="65">
        <f t="shared" si="0"/>
        <v>0</v>
      </c>
      <c r="D36" s="65">
        <f t="shared" si="1"/>
        <v>0</v>
      </c>
      <c r="E36" s="75" t="str">
        <f t="shared" si="2"/>
        <v/>
      </c>
      <c r="F36" s="21"/>
      <c r="G36" s="21"/>
      <c r="H36" s="21"/>
      <c r="I36" s="21"/>
      <c r="J36" s="21"/>
      <c r="K36" s="21"/>
      <c r="L36" s="21"/>
      <c r="M36" s="21"/>
      <c r="N36" s="21"/>
      <c r="O36" s="21"/>
    </row>
    <row r="37" spans="2:15" x14ac:dyDescent="0.2">
      <c r="B37" s="64">
        <f t="shared" si="4"/>
        <v>27</v>
      </c>
      <c r="C37" s="65">
        <f t="shared" si="0"/>
        <v>0</v>
      </c>
      <c r="D37" s="65">
        <f t="shared" si="1"/>
        <v>0</v>
      </c>
      <c r="E37" s="75" t="str">
        <f t="shared" si="2"/>
        <v/>
      </c>
      <c r="F37" s="21"/>
      <c r="G37" s="21"/>
      <c r="H37" s="21"/>
      <c r="I37" s="21"/>
      <c r="J37" s="21"/>
      <c r="K37" s="21"/>
      <c r="L37" s="21"/>
      <c r="M37" s="21"/>
      <c r="N37" s="21"/>
      <c r="O37" s="21"/>
    </row>
    <row r="38" spans="2:15" x14ac:dyDescent="0.2">
      <c r="B38" s="64">
        <f t="shared" si="4"/>
        <v>28</v>
      </c>
      <c r="C38" s="65">
        <f t="shared" si="0"/>
        <v>0</v>
      </c>
      <c r="D38" s="65">
        <f t="shared" si="1"/>
        <v>0</v>
      </c>
      <c r="E38" s="75" t="str">
        <f t="shared" si="2"/>
        <v/>
      </c>
      <c r="F38" s="21"/>
      <c r="G38" s="21"/>
      <c r="H38" s="21"/>
      <c r="I38" s="21"/>
      <c r="J38" s="21"/>
      <c r="K38" s="21"/>
      <c r="L38" s="21"/>
      <c r="M38" s="21"/>
      <c r="N38" s="21"/>
      <c r="O38" s="21"/>
    </row>
    <row r="39" spans="2:15" x14ac:dyDescent="0.2">
      <c r="B39" s="64">
        <f>B38+1</f>
        <v>29</v>
      </c>
      <c r="C39" s="65">
        <f t="shared" si="0"/>
        <v>0</v>
      </c>
      <c r="D39" s="65">
        <f t="shared" si="1"/>
        <v>0</v>
      </c>
      <c r="E39" s="75" t="str">
        <f t="shared" si="2"/>
        <v/>
      </c>
      <c r="F39" s="21"/>
      <c r="G39" s="21"/>
      <c r="H39" s="21"/>
      <c r="I39" s="21"/>
      <c r="J39" s="21"/>
      <c r="K39" s="21"/>
      <c r="L39" s="21"/>
      <c r="M39" s="21"/>
      <c r="N39" s="21"/>
      <c r="O39" s="21"/>
    </row>
    <row r="40" spans="2:15" x14ac:dyDescent="0.2">
      <c r="B40" s="64">
        <f>B39+1</f>
        <v>30</v>
      </c>
      <c r="C40" s="65">
        <f t="shared" si="0"/>
        <v>0</v>
      </c>
      <c r="D40" s="65">
        <f t="shared" si="1"/>
        <v>0</v>
      </c>
      <c r="E40" s="75" t="str">
        <f t="shared" si="2"/>
        <v/>
      </c>
      <c r="F40" s="21"/>
      <c r="G40" s="21"/>
      <c r="H40" s="21"/>
      <c r="I40" s="21"/>
      <c r="J40" s="21"/>
      <c r="K40" s="21"/>
      <c r="L40" s="21"/>
      <c r="M40" s="21"/>
      <c r="N40" s="21"/>
      <c r="O40" s="21"/>
    </row>
    <row r="41" spans="2:15" x14ac:dyDescent="0.2">
      <c r="D41" s="66">
        <f>SUM(D10:D40)</f>
        <v>0</v>
      </c>
    </row>
  </sheetData>
  <mergeCells count="2">
    <mergeCell ref="B3:I3"/>
    <mergeCell ref="J3:L3"/>
  </mergeCells>
  <pageMargins left="0.7" right="0.7" top="0.75" bottom="0.75" header="0.3" footer="0.3"/>
  <pageSetup paperSize="9"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1728E-E85D-4E10-BBEA-FAA58E3C1059}">
  <dimension ref="A1:O44"/>
  <sheetViews>
    <sheetView showGridLines="0" workbookViewId="0">
      <selection activeCell="D11" sqref="D11"/>
    </sheetView>
  </sheetViews>
  <sheetFormatPr baseColWidth="10" defaultColWidth="11.44140625" defaultRowHeight="13.8" x14ac:dyDescent="0.25"/>
  <cols>
    <col min="1" max="1" width="6.6640625" style="11" customWidth="1"/>
    <col min="2" max="2" width="11.44140625" style="11"/>
    <col min="3" max="3" width="23.44140625" style="51" customWidth="1"/>
    <col min="4" max="4" width="23" style="51" customWidth="1"/>
    <col min="5" max="5" width="23.21875" style="11" customWidth="1"/>
    <col min="6" max="9" width="11.44140625" style="11"/>
    <col min="10" max="10" width="26.77734375" style="11" customWidth="1"/>
    <col min="11" max="16384" width="11.44140625" style="11"/>
  </cols>
  <sheetData>
    <row r="1" spans="1:15" s="72" customFormat="1" ht="12.6" x14ac:dyDescent="0.2">
      <c r="A1" s="70" t="s">
        <v>21</v>
      </c>
      <c r="B1" s="71"/>
      <c r="C1" s="71"/>
      <c r="D1" s="71"/>
      <c r="O1" s="73"/>
    </row>
    <row r="2" spans="1:15" ht="14.4" thickBot="1" x14ac:dyDescent="0.3">
      <c r="B2" s="67" t="s">
        <v>21</v>
      </c>
      <c r="C2" s="68"/>
      <c r="D2" s="68"/>
      <c r="E2" s="69"/>
      <c r="F2" s="69"/>
      <c r="G2" s="69"/>
      <c r="H2" s="69"/>
      <c r="I2" s="69"/>
      <c r="J2" s="69"/>
      <c r="K2" s="69"/>
      <c r="L2" s="69"/>
      <c r="M2" s="69"/>
      <c r="N2" s="69"/>
      <c r="O2" s="10"/>
    </row>
    <row r="3" spans="1:15" x14ac:dyDescent="0.25">
      <c r="B3" s="130" t="s">
        <v>42</v>
      </c>
      <c r="C3" s="130"/>
      <c r="D3" s="130"/>
      <c r="E3" s="130"/>
      <c r="F3" s="130"/>
      <c r="G3" s="130"/>
      <c r="H3" s="130"/>
      <c r="I3" s="130"/>
      <c r="J3" s="134" t="s">
        <v>35</v>
      </c>
      <c r="K3" s="135"/>
      <c r="L3" s="136"/>
      <c r="M3" s="10"/>
      <c r="N3" s="10"/>
      <c r="O3" s="10"/>
    </row>
    <row r="4" spans="1:15" x14ac:dyDescent="0.25">
      <c r="B4" s="21"/>
      <c r="C4" s="55"/>
      <c r="D4" s="55"/>
      <c r="E4" s="21"/>
      <c r="F4" s="21"/>
      <c r="G4" s="21"/>
      <c r="H4" s="21"/>
      <c r="I4" s="21"/>
      <c r="J4" s="56" t="s">
        <v>43</v>
      </c>
      <c r="K4" s="57">
        <f>'Données projet'!C36</f>
        <v>0</v>
      </c>
      <c r="L4" s="58" t="s">
        <v>12</v>
      </c>
      <c r="M4" s="10"/>
      <c r="N4" s="10"/>
      <c r="O4" s="10"/>
    </row>
    <row r="5" spans="1:15" ht="14.4" thickBot="1" x14ac:dyDescent="0.3">
      <c r="B5" s="22"/>
      <c r="C5" s="59"/>
      <c r="D5" s="59"/>
      <c r="E5" s="22"/>
      <c r="F5" s="22"/>
      <c r="G5" s="22"/>
      <c r="H5" s="22"/>
      <c r="I5" s="22"/>
      <c r="J5" s="60" t="s">
        <v>37</v>
      </c>
      <c r="K5" s="76">
        <f>IF('Données projet'!C14="",0,'Données projet'!C14)</f>
        <v>0</v>
      </c>
      <c r="L5" s="61" t="s">
        <v>17</v>
      </c>
      <c r="M5" s="10"/>
      <c r="N5" s="10"/>
      <c r="O5" s="10"/>
    </row>
    <row r="6" spans="1:15" x14ac:dyDescent="0.25">
      <c r="B6" s="21"/>
      <c r="C6" s="55"/>
      <c r="D6" s="55"/>
      <c r="E6" s="21"/>
      <c r="F6" s="21"/>
      <c r="G6" s="21"/>
      <c r="H6" s="21"/>
      <c r="I6" s="21"/>
      <c r="J6" s="10"/>
      <c r="K6" s="10"/>
      <c r="L6" s="10"/>
      <c r="M6" s="10"/>
      <c r="N6" s="10"/>
      <c r="O6" s="10"/>
    </row>
    <row r="7" spans="1:15" x14ac:dyDescent="0.25">
      <c r="B7" s="22"/>
      <c r="C7" s="59"/>
      <c r="D7" s="59"/>
      <c r="E7" s="22"/>
      <c r="F7" s="22"/>
      <c r="G7" s="22"/>
      <c r="H7" s="22"/>
      <c r="I7" s="22"/>
      <c r="J7" s="10"/>
      <c r="K7" s="10"/>
      <c r="L7" s="10"/>
      <c r="M7" s="10"/>
      <c r="N7" s="10"/>
      <c r="O7" s="10"/>
    </row>
    <row r="8" spans="1:15" x14ac:dyDescent="0.25">
      <c r="B8" s="22"/>
      <c r="C8" s="59"/>
      <c r="D8" s="59"/>
      <c r="E8" s="22"/>
      <c r="F8" s="22"/>
      <c r="G8" s="22"/>
      <c r="H8" s="22"/>
      <c r="I8" s="22"/>
      <c r="J8" s="10"/>
      <c r="K8" s="10"/>
      <c r="L8" s="10"/>
      <c r="M8" s="10"/>
      <c r="N8" s="10"/>
      <c r="O8" s="10"/>
    </row>
    <row r="9" spans="1:15" x14ac:dyDescent="0.25">
      <c r="B9" s="88" t="s">
        <v>22</v>
      </c>
      <c r="C9" s="89" t="s">
        <v>39</v>
      </c>
      <c r="D9" s="89" t="s">
        <v>40</v>
      </c>
      <c r="E9" s="22"/>
      <c r="F9" s="22"/>
      <c r="G9" s="22"/>
      <c r="H9" s="22"/>
      <c r="I9" s="22"/>
      <c r="J9" s="10"/>
      <c r="K9" s="10"/>
      <c r="L9" s="10"/>
      <c r="M9" s="10"/>
      <c r="N9" s="10"/>
      <c r="O9" s="10"/>
    </row>
    <row r="10" spans="1:15" x14ac:dyDescent="0.25">
      <c r="B10" s="90">
        <f>'Données projet'!C5</f>
        <v>0</v>
      </c>
      <c r="C10" s="65">
        <f>K4*K5</f>
        <v>0</v>
      </c>
      <c r="D10" s="65">
        <f>C10*44/12</f>
        <v>0</v>
      </c>
      <c r="E10" s="22"/>
      <c r="F10" s="22"/>
      <c r="G10" s="22"/>
      <c r="H10" s="22"/>
      <c r="I10" s="22"/>
      <c r="J10" s="10"/>
      <c r="K10" s="10"/>
      <c r="L10" s="10"/>
      <c r="M10" s="10"/>
      <c r="N10" s="10"/>
      <c r="O10" s="10"/>
    </row>
    <row r="11" spans="1:15" x14ac:dyDescent="0.25">
      <c r="B11" s="90">
        <f>B10+1</f>
        <v>1</v>
      </c>
      <c r="C11" s="65">
        <f>C10</f>
        <v>0</v>
      </c>
      <c r="D11" s="65">
        <f t="shared" ref="D11:D40" si="0">C11*44/12</f>
        <v>0</v>
      </c>
      <c r="E11" s="22"/>
      <c r="F11" s="22"/>
      <c r="G11" s="22"/>
      <c r="H11" s="22"/>
      <c r="I11" s="22"/>
      <c r="J11" s="10"/>
      <c r="K11" s="10"/>
      <c r="L11" s="10"/>
      <c r="M11" s="10"/>
      <c r="N11" s="10"/>
      <c r="O11" s="10"/>
    </row>
    <row r="12" spans="1:15" x14ac:dyDescent="0.25">
      <c r="B12" s="90">
        <f>B11+1</f>
        <v>2</v>
      </c>
      <c r="C12" s="65">
        <f t="shared" ref="C12:C40" si="1">C11</f>
        <v>0</v>
      </c>
      <c r="D12" s="65">
        <f t="shared" si="0"/>
        <v>0</v>
      </c>
      <c r="E12" s="22"/>
      <c r="F12" s="22"/>
      <c r="G12" s="22"/>
      <c r="H12" s="22"/>
      <c r="I12" s="22"/>
      <c r="J12" s="10"/>
      <c r="K12" s="10"/>
      <c r="L12" s="10"/>
      <c r="M12" s="10"/>
      <c r="N12" s="10"/>
      <c r="O12" s="10"/>
    </row>
    <row r="13" spans="1:15" x14ac:dyDescent="0.25">
      <c r="B13" s="90">
        <f t="shared" ref="B13:B29" si="2">B12+1</f>
        <v>3</v>
      </c>
      <c r="C13" s="65">
        <f t="shared" si="1"/>
        <v>0</v>
      </c>
      <c r="D13" s="65">
        <f t="shared" si="0"/>
        <v>0</v>
      </c>
      <c r="E13" s="22"/>
      <c r="F13" s="22"/>
      <c r="G13" s="22"/>
      <c r="H13" s="22"/>
      <c r="I13" s="22"/>
      <c r="J13" s="10"/>
      <c r="K13" s="10"/>
      <c r="L13" s="10"/>
      <c r="M13" s="10"/>
      <c r="N13" s="10"/>
      <c r="O13" s="10"/>
    </row>
    <row r="14" spans="1:15" x14ac:dyDescent="0.25">
      <c r="B14" s="90">
        <f t="shared" si="2"/>
        <v>4</v>
      </c>
      <c r="C14" s="65">
        <f t="shared" si="1"/>
        <v>0</v>
      </c>
      <c r="D14" s="65">
        <f t="shared" si="0"/>
        <v>0</v>
      </c>
      <c r="E14" s="22"/>
      <c r="F14" s="22"/>
      <c r="G14" s="22"/>
      <c r="H14" s="22"/>
      <c r="I14" s="22"/>
      <c r="J14" s="10"/>
      <c r="K14" s="10"/>
      <c r="L14" s="10"/>
      <c r="M14" s="10"/>
      <c r="N14" s="10"/>
      <c r="O14" s="10"/>
    </row>
    <row r="15" spans="1:15" x14ac:dyDescent="0.25">
      <c r="B15" s="90">
        <f t="shared" si="2"/>
        <v>5</v>
      </c>
      <c r="C15" s="65">
        <f t="shared" si="1"/>
        <v>0</v>
      </c>
      <c r="D15" s="65">
        <f t="shared" si="0"/>
        <v>0</v>
      </c>
      <c r="E15" s="22"/>
      <c r="F15" s="22"/>
      <c r="G15" s="22"/>
      <c r="H15" s="22"/>
      <c r="I15" s="22"/>
      <c r="J15" s="10"/>
      <c r="K15" s="10"/>
      <c r="L15" s="10"/>
      <c r="M15" s="10"/>
      <c r="N15" s="10"/>
      <c r="O15" s="10"/>
    </row>
    <row r="16" spans="1:15" x14ac:dyDescent="0.25">
      <c r="B16" s="90">
        <f t="shared" si="2"/>
        <v>6</v>
      </c>
      <c r="C16" s="65">
        <f t="shared" si="1"/>
        <v>0</v>
      </c>
      <c r="D16" s="65">
        <f t="shared" si="0"/>
        <v>0</v>
      </c>
      <c r="E16" s="22"/>
      <c r="F16" s="22"/>
      <c r="G16" s="22"/>
      <c r="H16" s="22"/>
      <c r="I16" s="22"/>
      <c r="J16" s="10"/>
      <c r="K16" s="10"/>
      <c r="L16" s="10"/>
      <c r="M16" s="10"/>
      <c r="N16" s="10"/>
      <c r="O16" s="10"/>
    </row>
    <row r="17" spans="2:15" x14ac:dyDescent="0.25">
      <c r="B17" s="90">
        <f t="shared" si="2"/>
        <v>7</v>
      </c>
      <c r="C17" s="65">
        <f t="shared" si="1"/>
        <v>0</v>
      </c>
      <c r="D17" s="65">
        <f t="shared" si="0"/>
        <v>0</v>
      </c>
      <c r="E17" s="22"/>
      <c r="F17" s="22"/>
      <c r="G17" s="22"/>
      <c r="H17" s="22"/>
      <c r="I17" s="22"/>
      <c r="J17" s="10"/>
      <c r="K17" s="10"/>
      <c r="L17" s="10"/>
      <c r="M17" s="10"/>
      <c r="N17" s="10"/>
      <c r="O17" s="10"/>
    </row>
    <row r="18" spans="2:15" x14ac:dyDescent="0.25">
      <c r="B18" s="90">
        <f t="shared" si="2"/>
        <v>8</v>
      </c>
      <c r="C18" s="65">
        <f t="shared" si="1"/>
        <v>0</v>
      </c>
      <c r="D18" s="65">
        <f t="shared" si="0"/>
        <v>0</v>
      </c>
      <c r="E18" s="22"/>
      <c r="F18" s="22"/>
      <c r="G18" s="22"/>
      <c r="H18" s="22"/>
      <c r="I18" s="22"/>
      <c r="J18" s="10"/>
      <c r="K18" s="10"/>
      <c r="L18" s="10"/>
      <c r="M18" s="10"/>
      <c r="N18" s="10"/>
      <c r="O18" s="10"/>
    </row>
    <row r="19" spans="2:15" x14ac:dyDescent="0.25">
      <c r="B19" s="90">
        <f t="shared" si="2"/>
        <v>9</v>
      </c>
      <c r="C19" s="65">
        <f t="shared" si="1"/>
        <v>0</v>
      </c>
      <c r="D19" s="65">
        <f t="shared" si="0"/>
        <v>0</v>
      </c>
      <c r="E19" s="22"/>
      <c r="F19" s="22"/>
      <c r="G19" s="22"/>
      <c r="H19" s="22"/>
      <c r="I19" s="22"/>
      <c r="J19" s="10"/>
      <c r="K19" s="10"/>
      <c r="L19" s="10"/>
      <c r="M19" s="10"/>
      <c r="N19" s="10"/>
      <c r="O19" s="10"/>
    </row>
    <row r="20" spans="2:15" x14ac:dyDescent="0.25">
      <c r="B20" s="90">
        <f t="shared" si="2"/>
        <v>10</v>
      </c>
      <c r="C20" s="65">
        <f t="shared" si="1"/>
        <v>0</v>
      </c>
      <c r="D20" s="65">
        <f t="shared" si="0"/>
        <v>0</v>
      </c>
      <c r="E20" s="22"/>
      <c r="F20" s="22"/>
      <c r="G20" s="22"/>
      <c r="H20" s="22"/>
      <c r="I20" s="22"/>
      <c r="J20" s="10"/>
      <c r="K20" s="10"/>
      <c r="L20" s="10"/>
      <c r="M20" s="10"/>
      <c r="N20" s="10"/>
      <c r="O20" s="10"/>
    </row>
    <row r="21" spans="2:15" x14ac:dyDescent="0.25">
      <c r="B21" s="90">
        <f t="shared" si="2"/>
        <v>11</v>
      </c>
      <c r="C21" s="65">
        <f t="shared" si="1"/>
        <v>0</v>
      </c>
      <c r="D21" s="65">
        <f t="shared" si="0"/>
        <v>0</v>
      </c>
      <c r="E21" s="22"/>
      <c r="F21" s="22"/>
      <c r="G21" s="22"/>
      <c r="H21" s="22"/>
      <c r="I21" s="22"/>
      <c r="J21" s="10"/>
      <c r="K21" s="10"/>
      <c r="L21" s="10"/>
      <c r="M21" s="10"/>
      <c r="N21" s="10"/>
      <c r="O21" s="10"/>
    </row>
    <row r="22" spans="2:15" x14ac:dyDescent="0.25">
      <c r="B22" s="90">
        <f t="shared" si="2"/>
        <v>12</v>
      </c>
      <c r="C22" s="65">
        <f t="shared" si="1"/>
        <v>0</v>
      </c>
      <c r="D22" s="65">
        <f t="shared" si="0"/>
        <v>0</v>
      </c>
      <c r="E22" s="22"/>
      <c r="F22" s="22"/>
      <c r="G22" s="22"/>
      <c r="H22" s="22"/>
      <c r="I22" s="22"/>
      <c r="J22" s="10"/>
      <c r="K22" s="10"/>
      <c r="L22" s="10"/>
      <c r="M22" s="10"/>
      <c r="N22" s="10"/>
      <c r="O22" s="10"/>
    </row>
    <row r="23" spans="2:15" x14ac:dyDescent="0.25">
      <c r="B23" s="90">
        <f t="shared" si="2"/>
        <v>13</v>
      </c>
      <c r="C23" s="65">
        <f t="shared" si="1"/>
        <v>0</v>
      </c>
      <c r="D23" s="65">
        <f t="shared" si="0"/>
        <v>0</v>
      </c>
      <c r="E23" s="22"/>
      <c r="F23" s="22"/>
      <c r="G23" s="22"/>
      <c r="H23" s="22"/>
      <c r="I23" s="22"/>
      <c r="J23" s="10"/>
      <c r="K23" s="10"/>
      <c r="L23" s="10"/>
      <c r="M23" s="10"/>
      <c r="N23" s="10"/>
      <c r="O23" s="10"/>
    </row>
    <row r="24" spans="2:15" x14ac:dyDescent="0.25">
      <c r="B24" s="90">
        <f t="shared" si="2"/>
        <v>14</v>
      </c>
      <c r="C24" s="65">
        <f t="shared" si="1"/>
        <v>0</v>
      </c>
      <c r="D24" s="65">
        <f t="shared" si="0"/>
        <v>0</v>
      </c>
      <c r="E24" s="22"/>
      <c r="F24" s="22"/>
      <c r="G24" s="22"/>
      <c r="H24" s="22"/>
      <c r="I24" s="22"/>
      <c r="J24" s="10"/>
      <c r="K24" s="10"/>
      <c r="L24" s="10"/>
      <c r="M24" s="10"/>
      <c r="N24" s="10"/>
      <c r="O24" s="10"/>
    </row>
    <row r="25" spans="2:15" x14ac:dyDescent="0.25">
      <c r="B25" s="90">
        <f t="shared" si="2"/>
        <v>15</v>
      </c>
      <c r="C25" s="65">
        <f t="shared" si="1"/>
        <v>0</v>
      </c>
      <c r="D25" s="65">
        <f t="shared" si="0"/>
        <v>0</v>
      </c>
      <c r="E25" s="22"/>
      <c r="F25" s="22"/>
      <c r="G25" s="22"/>
      <c r="H25" s="22"/>
      <c r="I25" s="22"/>
      <c r="J25" s="10"/>
      <c r="K25" s="10"/>
      <c r="L25" s="10"/>
      <c r="M25" s="10"/>
      <c r="N25" s="10"/>
      <c r="O25" s="10"/>
    </row>
    <row r="26" spans="2:15" x14ac:dyDescent="0.25">
      <c r="B26" s="90">
        <f t="shared" si="2"/>
        <v>16</v>
      </c>
      <c r="C26" s="65">
        <f t="shared" si="1"/>
        <v>0</v>
      </c>
      <c r="D26" s="65">
        <f t="shared" si="0"/>
        <v>0</v>
      </c>
      <c r="E26" s="22"/>
      <c r="F26" s="22"/>
      <c r="G26" s="22"/>
      <c r="H26" s="22"/>
      <c r="I26" s="22"/>
      <c r="J26" s="10"/>
      <c r="K26" s="10"/>
      <c r="L26" s="10"/>
      <c r="M26" s="10"/>
      <c r="N26" s="10"/>
      <c r="O26" s="10"/>
    </row>
    <row r="27" spans="2:15" x14ac:dyDescent="0.25">
      <c r="B27" s="90">
        <f t="shared" si="2"/>
        <v>17</v>
      </c>
      <c r="C27" s="65">
        <f t="shared" si="1"/>
        <v>0</v>
      </c>
      <c r="D27" s="65">
        <f t="shared" si="0"/>
        <v>0</v>
      </c>
      <c r="E27" s="22"/>
      <c r="F27" s="22"/>
      <c r="G27" s="22"/>
      <c r="H27" s="22"/>
      <c r="I27" s="22"/>
      <c r="J27" s="10"/>
      <c r="K27" s="10"/>
      <c r="L27" s="10"/>
      <c r="M27" s="10"/>
      <c r="N27" s="10"/>
      <c r="O27" s="10"/>
    </row>
    <row r="28" spans="2:15" x14ac:dyDescent="0.25">
      <c r="B28" s="90">
        <f t="shared" si="2"/>
        <v>18</v>
      </c>
      <c r="C28" s="65">
        <f t="shared" si="1"/>
        <v>0</v>
      </c>
      <c r="D28" s="65">
        <f t="shared" si="0"/>
        <v>0</v>
      </c>
      <c r="E28" s="22"/>
      <c r="F28" s="22"/>
      <c r="G28" s="22"/>
      <c r="H28" s="22"/>
      <c r="I28" s="22"/>
      <c r="J28" s="10"/>
      <c r="K28" s="10"/>
      <c r="L28" s="10"/>
      <c r="M28" s="10"/>
      <c r="N28" s="10"/>
      <c r="O28" s="10"/>
    </row>
    <row r="29" spans="2:15" x14ac:dyDescent="0.25">
      <c r="B29" s="90">
        <f t="shared" si="2"/>
        <v>19</v>
      </c>
      <c r="C29" s="65">
        <f t="shared" si="1"/>
        <v>0</v>
      </c>
      <c r="D29" s="65">
        <f t="shared" si="0"/>
        <v>0</v>
      </c>
      <c r="E29" s="22"/>
      <c r="F29" s="22"/>
      <c r="G29" s="22"/>
      <c r="H29" s="22"/>
      <c r="I29" s="22"/>
      <c r="J29" s="10"/>
      <c r="K29" s="10"/>
      <c r="L29" s="10"/>
      <c r="M29" s="10"/>
      <c r="N29" s="10"/>
      <c r="O29" s="10"/>
    </row>
    <row r="30" spans="2:15" x14ac:dyDescent="0.25">
      <c r="B30" s="90">
        <f>B29+1</f>
        <v>20</v>
      </c>
      <c r="C30" s="65">
        <f t="shared" si="1"/>
        <v>0</v>
      </c>
      <c r="D30" s="65">
        <f t="shared" si="0"/>
        <v>0</v>
      </c>
      <c r="E30" s="22"/>
      <c r="F30" s="22"/>
      <c r="G30" s="22"/>
      <c r="H30" s="22"/>
      <c r="I30" s="22"/>
      <c r="J30" s="10"/>
      <c r="K30" s="10"/>
      <c r="L30" s="10"/>
      <c r="M30" s="10"/>
      <c r="N30" s="10"/>
      <c r="O30" s="10"/>
    </row>
    <row r="31" spans="2:15" x14ac:dyDescent="0.25">
      <c r="B31" s="90">
        <f>B30+1</f>
        <v>21</v>
      </c>
      <c r="C31" s="65">
        <f t="shared" si="1"/>
        <v>0</v>
      </c>
      <c r="D31" s="65">
        <f t="shared" si="0"/>
        <v>0</v>
      </c>
      <c r="E31" s="22"/>
      <c r="F31" s="22"/>
      <c r="G31" s="22"/>
      <c r="H31" s="22"/>
      <c r="I31" s="22"/>
      <c r="J31" s="10"/>
      <c r="K31" s="10"/>
      <c r="L31" s="10"/>
      <c r="M31" s="10"/>
      <c r="N31" s="10"/>
      <c r="O31" s="10"/>
    </row>
    <row r="32" spans="2:15" x14ac:dyDescent="0.25">
      <c r="B32" s="90">
        <f t="shared" ref="B32:B38" si="3">B31+1</f>
        <v>22</v>
      </c>
      <c r="C32" s="65">
        <f t="shared" si="1"/>
        <v>0</v>
      </c>
      <c r="D32" s="65">
        <f t="shared" si="0"/>
        <v>0</v>
      </c>
      <c r="E32" s="22"/>
      <c r="F32" s="22"/>
      <c r="G32" s="22"/>
      <c r="H32" s="22"/>
      <c r="I32" s="22"/>
      <c r="J32" s="10"/>
      <c r="K32" s="10"/>
      <c r="L32" s="10"/>
      <c r="M32" s="10"/>
      <c r="N32" s="10"/>
      <c r="O32" s="10"/>
    </row>
    <row r="33" spans="2:15" x14ac:dyDescent="0.25">
      <c r="B33" s="90">
        <f t="shared" si="3"/>
        <v>23</v>
      </c>
      <c r="C33" s="65">
        <f t="shared" si="1"/>
        <v>0</v>
      </c>
      <c r="D33" s="65">
        <f t="shared" si="0"/>
        <v>0</v>
      </c>
      <c r="E33" s="22"/>
      <c r="F33" s="22"/>
      <c r="G33" s="22"/>
      <c r="H33" s="22"/>
      <c r="I33" s="22"/>
      <c r="J33" s="10"/>
      <c r="K33" s="10"/>
      <c r="L33" s="10"/>
      <c r="M33" s="10"/>
      <c r="N33" s="10"/>
      <c r="O33" s="10"/>
    </row>
    <row r="34" spans="2:15" x14ac:dyDescent="0.25">
      <c r="B34" s="90">
        <f t="shared" si="3"/>
        <v>24</v>
      </c>
      <c r="C34" s="65">
        <f t="shared" si="1"/>
        <v>0</v>
      </c>
      <c r="D34" s="65">
        <f t="shared" si="0"/>
        <v>0</v>
      </c>
      <c r="E34" s="22"/>
      <c r="F34" s="22"/>
      <c r="G34" s="22"/>
      <c r="H34" s="22"/>
      <c r="I34" s="22"/>
      <c r="J34" s="10"/>
      <c r="K34" s="10"/>
      <c r="L34" s="10"/>
      <c r="M34" s="10"/>
      <c r="N34" s="10"/>
      <c r="O34" s="10"/>
    </row>
    <row r="35" spans="2:15" x14ac:dyDescent="0.25">
      <c r="B35" s="90">
        <f t="shared" si="3"/>
        <v>25</v>
      </c>
      <c r="C35" s="65">
        <f t="shared" si="1"/>
        <v>0</v>
      </c>
      <c r="D35" s="65">
        <f t="shared" si="0"/>
        <v>0</v>
      </c>
      <c r="E35" s="22"/>
      <c r="F35" s="22"/>
      <c r="G35" s="22"/>
      <c r="H35" s="22"/>
      <c r="I35" s="22"/>
      <c r="J35" s="10"/>
      <c r="K35" s="10"/>
      <c r="L35" s="10"/>
      <c r="M35" s="10"/>
      <c r="N35" s="10"/>
      <c r="O35" s="10"/>
    </row>
    <row r="36" spans="2:15" x14ac:dyDescent="0.25">
      <c r="B36" s="90">
        <f t="shared" si="3"/>
        <v>26</v>
      </c>
      <c r="C36" s="65">
        <f t="shared" si="1"/>
        <v>0</v>
      </c>
      <c r="D36" s="65">
        <f t="shared" si="0"/>
        <v>0</v>
      </c>
      <c r="E36" s="22"/>
      <c r="F36" s="22"/>
      <c r="G36" s="22"/>
      <c r="H36" s="22"/>
      <c r="I36" s="22"/>
      <c r="J36" s="10"/>
      <c r="K36" s="10"/>
      <c r="L36" s="10"/>
      <c r="M36" s="10"/>
      <c r="N36" s="10"/>
      <c r="O36" s="10"/>
    </row>
    <row r="37" spans="2:15" x14ac:dyDescent="0.25">
      <c r="B37" s="90">
        <f t="shared" si="3"/>
        <v>27</v>
      </c>
      <c r="C37" s="65">
        <f t="shared" si="1"/>
        <v>0</v>
      </c>
      <c r="D37" s="65">
        <f t="shared" si="0"/>
        <v>0</v>
      </c>
      <c r="E37" s="22"/>
      <c r="F37" s="22"/>
      <c r="G37" s="22"/>
      <c r="H37" s="22"/>
      <c r="I37" s="22"/>
      <c r="J37" s="10"/>
      <c r="K37" s="10"/>
      <c r="L37" s="10"/>
      <c r="M37" s="10"/>
      <c r="N37" s="10"/>
      <c r="O37" s="10"/>
    </row>
    <row r="38" spans="2:15" x14ac:dyDescent="0.25">
      <c r="B38" s="90">
        <f t="shared" si="3"/>
        <v>28</v>
      </c>
      <c r="C38" s="65">
        <f t="shared" si="1"/>
        <v>0</v>
      </c>
      <c r="D38" s="65">
        <f t="shared" si="0"/>
        <v>0</v>
      </c>
      <c r="E38" s="22"/>
      <c r="F38" s="22"/>
      <c r="G38" s="22"/>
      <c r="H38" s="22"/>
      <c r="I38" s="22"/>
      <c r="J38" s="10"/>
      <c r="K38" s="10"/>
      <c r="L38" s="10"/>
      <c r="M38" s="10"/>
      <c r="N38" s="10"/>
      <c r="O38" s="10"/>
    </row>
    <row r="39" spans="2:15" x14ac:dyDescent="0.25">
      <c r="B39" s="90">
        <f>B38+1</f>
        <v>29</v>
      </c>
      <c r="C39" s="65">
        <f t="shared" si="1"/>
        <v>0</v>
      </c>
      <c r="D39" s="65">
        <f t="shared" si="0"/>
        <v>0</v>
      </c>
      <c r="E39" s="22"/>
      <c r="F39" s="22"/>
      <c r="G39" s="22"/>
      <c r="H39" s="22"/>
      <c r="I39" s="22"/>
      <c r="J39" s="10"/>
      <c r="K39" s="10"/>
      <c r="L39" s="10"/>
      <c r="M39" s="10"/>
      <c r="N39" s="10"/>
      <c r="O39" s="10"/>
    </row>
    <row r="40" spans="2:15" x14ac:dyDescent="0.25">
      <c r="B40" s="90">
        <f>B39+1</f>
        <v>30</v>
      </c>
      <c r="C40" s="65">
        <f t="shared" si="1"/>
        <v>0</v>
      </c>
      <c r="D40" s="65">
        <f t="shared" si="0"/>
        <v>0</v>
      </c>
      <c r="E40" s="22"/>
      <c r="F40" s="22"/>
      <c r="G40" s="22"/>
      <c r="H40" s="22"/>
      <c r="I40" s="22"/>
      <c r="J40" s="10"/>
      <c r="K40" s="10"/>
      <c r="L40" s="10"/>
      <c r="M40" s="10"/>
      <c r="N40" s="10"/>
      <c r="O40" s="10"/>
    </row>
    <row r="41" spans="2:15" x14ac:dyDescent="0.25">
      <c r="B41" s="10"/>
      <c r="C41" s="50"/>
      <c r="D41" s="50">
        <f>SUM(D10:D40)</f>
        <v>0</v>
      </c>
      <c r="E41" s="10"/>
      <c r="F41" s="10"/>
      <c r="G41" s="10"/>
      <c r="H41" s="10"/>
      <c r="I41" s="10"/>
      <c r="J41" s="10"/>
      <c r="K41" s="10"/>
      <c r="L41" s="10"/>
      <c r="M41" s="10"/>
      <c r="N41" s="10"/>
      <c r="O41" s="10"/>
    </row>
    <row r="42" spans="2:15" x14ac:dyDescent="0.25">
      <c r="B42" s="10"/>
      <c r="C42" s="50"/>
      <c r="D42" s="50"/>
      <c r="E42" s="10"/>
      <c r="F42" s="10"/>
      <c r="G42" s="10"/>
      <c r="H42" s="10"/>
      <c r="I42" s="10"/>
      <c r="J42" s="10"/>
      <c r="K42" s="10"/>
      <c r="L42" s="10"/>
      <c r="M42" s="10"/>
      <c r="N42" s="10"/>
      <c r="O42" s="10"/>
    </row>
    <row r="43" spans="2:15" x14ac:dyDescent="0.25">
      <c r="B43" s="10"/>
      <c r="C43" s="50"/>
      <c r="D43" s="50"/>
      <c r="E43" s="10"/>
      <c r="F43" s="10"/>
      <c r="G43" s="10"/>
      <c r="H43" s="10"/>
      <c r="I43" s="10"/>
      <c r="J43" s="10"/>
      <c r="K43" s="10"/>
      <c r="L43" s="10"/>
      <c r="M43" s="10"/>
      <c r="N43" s="10"/>
      <c r="O43" s="10"/>
    </row>
    <row r="44" spans="2:15" x14ac:dyDescent="0.25">
      <c r="B44" s="10"/>
      <c r="C44" s="50"/>
      <c r="D44" s="50"/>
      <c r="E44" s="10"/>
      <c r="F44" s="10"/>
      <c r="G44" s="10"/>
      <c r="H44" s="10"/>
      <c r="I44" s="10"/>
      <c r="J44" s="10"/>
      <c r="K44" s="10"/>
      <c r="L44" s="10"/>
      <c r="M44" s="10"/>
      <c r="N44" s="10"/>
      <c r="O44" s="10"/>
    </row>
  </sheetData>
  <mergeCells count="2">
    <mergeCell ref="B3:I3"/>
    <mergeCell ref="J3:L3"/>
  </mergeCells>
  <pageMargins left="0.7" right="0.7" top="0.75" bottom="0.75" header="0.3" footer="0.3"/>
  <pageSetup paperSize="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98B6-AC2B-4E50-B93F-BCAA9A8452BC}">
  <dimension ref="A1:XFC58"/>
  <sheetViews>
    <sheetView showGridLines="0" zoomScale="80" zoomScaleNormal="80" workbookViewId="0">
      <selection activeCell="D5" sqref="D5"/>
    </sheetView>
  </sheetViews>
  <sheetFormatPr baseColWidth="10" defaultColWidth="0" defaultRowHeight="12.6" zeroHeight="1" x14ac:dyDescent="0.2"/>
  <cols>
    <col min="1" max="1" width="2.109375" style="24" customWidth="1"/>
    <col min="2" max="2" width="17" style="23" customWidth="1"/>
    <col min="3" max="3" width="27.21875" style="24" customWidth="1"/>
    <col min="4" max="4" width="25.77734375" style="24" bestFit="1" customWidth="1"/>
    <col min="5" max="5" width="22.44140625" style="24" customWidth="1"/>
    <col min="6" max="6" width="23.77734375" style="24" customWidth="1"/>
    <col min="7" max="7" width="25.6640625" style="24" bestFit="1" customWidth="1"/>
    <col min="8" max="8" width="16.21875" style="24" customWidth="1"/>
    <col min="9" max="9" width="16.77734375" style="24" customWidth="1"/>
    <col min="10" max="10" width="15.5546875" style="24" customWidth="1"/>
    <col min="11" max="16" width="0" style="23" hidden="1" customWidth="1"/>
    <col min="17" max="16383" width="11.44140625" style="23" hidden="1"/>
    <col min="16384" max="16384" width="4.6640625" style="23" customWidth="1"/>
  </cols>
  <sheetData>
    <row r="1" spans="1:16" s="85" customFormat="1" ht="16.2" x14ac:dyDescent="0.3">
      <c r="A1" s="79"/>
      <c r="B1" s="80" t="s">
        <v>44</v>
      </c>
      <c r="C1" s="81"/>
      <c r="D1" s="81"/>
      <c r="E1" s="81"/>
      <c r="F1" s="81"/>
      <c r="G1" s="81"/>
      <c r="H1" s="81"/>
      <c r="I1" s="81"/>
      <c r="J1" s="81"/>
      <c r="K1" s="82"/>
      <c r="L1" s="82"/>
      <c r="M1" s="82"/>
      <c r="N1" s="82"/>
      <c r="O1" s="83"/>
      <c r="P1" s="84"/>
    </row>
    <row r="2" spans="1:16" s="24" customFormat="1" x14ac:dyDescent="0.2">
      <c r="O2" s="25"/>
    </row>
    <row r="3" spans="1:16" ht="12.6" customHeight="1" x14ac:dyDescent="0.2">
      <c r="B3" s="137" t="s">
        <v>2</v>
      </c>
      <c r="C3" s="26" t="s">
        <v>45</v>
      </c>
      <c r="D3" s="34">
        <f>'Données projet'!C5</f>
        <v>0</v>
      </c>
      <c r="E3" s="36"/>
      <c r="K3" s="22"/>
      <c r="L3" s="22"/>
      <c r="M3" s="22"/>
      <c r="N3" s="22"/>
      <c r="O3" s="21"/>
      <c r="P3" s="22"/>
    </row>
    <row r="4" spans="1:16" x14ac:dyDescent="0.2">
      <c r="B4" s="138"/>
      <c r="C4" s="26" t="s">
        <v>46</v>
      </c>
      <c r="D4" s="34">
        <f>'Données projet'!C6</f>
        <v>0</v>
      </c>
      <c r="E4" s="36" t="s">
        <v>5</v>
      </c>
      <c r="K4" s="22"/>
      <c r="L4" s="22"/>
      <c r="M4" s="22"/>
      <c r="N4" s="22"/>
      <c r="O4" s="21"/>
      <c r="P4" s="22"/>
    </row>
    <row r="5" spans="1:16" ht="25.2" x14ac:dyDescent="0.2">
      <c r="B5" s="138"/>
      <c r="C5" s="27" t="s">
        <v>47</v>
      </c>
      <c r="D5" s="34">
        <f>'Données projet'!C10</f>
        <v>0</v>
      </c>
      <c r="E5" s="36" t="s">
        <v>12</v>
      </c>
      <c r="G5" s="28" t="s">
        <v>49</v>
      </c>
      <c r="H5" s="38">
        <f>SUM(H14:H24)</f>
        <v>0</v>
      </c>
      <c r="K5" s="22"/>
      <c r="L5" s="22"/>
      <c r="M5" s="22"/>
      <c r="N5" s="22"/>
      <c r="O5" s="21"/>
      <c r="P5" s="22"/>
    </row>
    <row r="6" spans="1:16" ht="37.799999999999997" x14ac:dyDescent="0.2">
      <c r="B6" s="138"/>
      <c r="C6" s="29" t="s">
        <v>48</v>
      </c>
      <c r="D6" s="34" t="str">
        <f>'Données projet'!C14</f>
        <v/>
      </c>
      <c r="E6" s="36" t="s">
        <v>17</v>
      </c>
      <c r="G6" s="28" t="s">
        <v>50</v>
      </c>
      <c r="H6" s="38">
        <f>AVERAGE(H14:H24)</f>
        <v>0</v>
      </c>
      <c r="K6" s="22"/>
      <c r="L6" s="22"/>
      <c r="M6" s="22"/>
      <c r="N6" s="22"/>
      <c r="O6" s="21"/>
      <c r="P6" s="22"/>
    </row>
    <row r="7" spans="1:16" x14ac:dyDescent="0.2">
      <c r="B7" s="139"/>
      <c r="C7" s="29" t="s">
        <v>70</v>
      </c>
      <c r="D7" s="35">
        <f>IF('Données projet'!C13="Tier 1",0.1,0)</f>
        <v>0</v>
      </c>
      <c r="E7" s="36"/>
      <c r="G7" s="141" t="s">
        <v>51</v>
      </c>
      <c r="H7" s="141"/>
      <c r="I7" s="100"/>
      <c r="J7" s="100"/>
      <c r="K7" s="22"/>
      <c r="L7" s="22"/>
      <c r="M7" s="22"/>
      <c r="N7" s="22"/>
      <c r="O7" s="21"/>
      <c r="P7" s="22"/>
    </row>
    <row r="8" spans="1:16" ht="25.2" x14ac:dyDescent="0.2">
      <c r="B8" s="28" t="s">
        <v>19</v>
      </c>
      <c r="C8" s="29" t="s">
        <v>61</v>
      </c>
      <c r="D8" s="91" t="str">
        <f>'Données projet'!C22</f>
        <v/>
      </c>
      <c r="E8" s="36"/>
      <c r="I8" s="100"/>
      <c r="J8" s="100"/>
      <c r="K8" s="22"/>
      <c r="L8" s="22"/>
      <c r="M8" s="22"/>
      <c r="N8" s="22"/>
      <c r="O8" s="21"/>
      <c r="P8" s="22"/>
    </row>
    <row r="9" spans="1:16" ht="45" customHeight="1" x14ac:dyDescent="0.2">
      <c r="B9" s="142" t="s">
        <v>69</v>
      </c>
      <c r="C9" s="143"/>
      <c r="D9" s="33">
        <v>0.1</v>
      </c>
      <c r="E9" s="36"/>
      <c r="I9" s="30"/>
      <c r="J9" s="30"/>
      <c r="K9" s="22"/>
      <c r="L9" s="22"/>
      <c r="M9" s="22"/>
      <c r="N9" s="22"/>
      <c r="O9" s="21"/>
      <c r="P9" s="22"/>
    </row>
    <row r="10" spans="1:16" ht="26.55" customHeight="1" x14ac:dyDescent="0.2">
      <c r="B10" s="36"/>
      <c r="C10" s="36"/>
      <c r="D10" s="36"/>
      <c r="E10" s="36"/>
      <c r="K10" s="22"/>
      <c r="L10" s="22"/>
      <c r="M10" s="22"/>
      <c r="N10" s="22"/>
      <c r="O10" s="21"/>
      <c r="P10" s="22"/>
    </row>
    <row r="11" spans="1:16" s="24" customFormat="1" x14ac:dyDescent="0.2">
      <c r="O11" s="25"/>
    </row>
    <row r="12" spans="1:16" ht="31.95" customHeight="1" x14ac:dyDescent="0.2">
      <c r="B12" s="24"/>
      <c r="C12" s="140" t="s">
        <v>52</v>
      </c>
      <c r="D12" s="140"/>
      <c r="E12" s="140" t="s">
        <v>53</v>
      </c>
      <c r="F12" s="140" t="s">
        <v>54</v>
      </c>
      <c r="G12" s="140" t="s">
        <v>55</v>
      </c>
      <c r="H12" s="140" t="s">
        <v>56</v>
      </c>
      <c r="I12" s="140" t="s">
        <v>57</v>
      </c>
      <c r="K12" s="22"/>
      <c r="L12" s="22"/>
      <c r="M12" s="22"/>
      <c r="N12" s="22"/>
      <c r="O12" s="21"/>
      <c r="P12" s="22"/>
    </row>
    <row r="13" spans="1:16" ht="30.6" customHeight="1" x14ac:dyDescent="0.2">
      <c r="B13" s="31" t="s">
        <v>22</v>
      </c>
      <c r="C13" s="31" t="s">
        <v>58</v>
      </c>
      <c r="D13" s="31" t="s">
        <v>59</v>
      </c>
      <c r="E13" s="140"/>
      <c r="F13" s="140"/>
      <c r="G13" s="140"/>
      <c r="H13" s="140"/>
      <c r="I13" s="140"/>
      <c r="K13" s="22"/>
      <c r="L13" s="22"/>
      <c r="M13" s="22"/>
      <c r="N13" s="22"/>
      <c r="O13" s="21"/>
      <c r="P13" s="22"/>
    </row>
    <row r="14" spans="1:16" x14ac:dyDescent="0.2">
      <c r="B14" s="32">
        <f>'Données projet'!C5</f>
        <v>0</v>
      </c>
      <c r="C14" s="38">
        <f>'Scénario de projet'!C10</f>
        <v>0</v>
      </c>
      <c r="D14" s="38">
        <f>'Scénario de référence'!C10</f>
        <v>0</v>
      </c>
      <c r="E14" s="38"/>
      <c r="F14" s="38"/>
      <c r="G14" s="38"/>
      <c r="H14" s="38"/>
      <c r="I14" s="38"/>
      <c r="K14" s="22"/>
      <c r="L14" s="22"/>
      <c r="M14" s="22"/>
      <c r="N14" s="22"/>
      <c r="O14" s="21"/>
      <c r="P14" s="22"/>
    </row>
    <row r="15" spans="1:16" x14ac:dyDescent="0.2">
      <c r="B15" s="32">
        <f>B14+1</f>
        <v>1</v>
      </c>
      <c r="C15" s="38">
        <f>'Scénario de projet'!C11</f>
        <v>0</v>
      </c>
      <c r="D15" s="38">
        <f>'Scénario de référence'!C11</f>
        <v>0</v>
      </c>
      <c r="E15" s="38">
        <f>C15-D15</f>
        <v>0</v>
      </c>
      <c r="F15" s="38">
        <f>E15*44/12</f>
        <v>0</v>
      </c>
      <c r="G15" s="38">
        <f t="shared" ref="G15:G44" si="0">F15*(1-$D$9)*(1-$D$7)</f>
        <v>0</v>
      </c>
      <c r="H15" s="38">
        <f>G15-G14</f>
        <v>0</v>
      </c>
      <c r="I15" s="38"/>
      <c r="K15" s="22"/>
      <c r="L15" s="22"/>
      <c r="M15" s="22"/>
      <c r="N15" s="22"/>
      <c r="O15" s="21"/>
      <c r="P15" s="22"/>
    </row>
    <row r="16" spans="1:16" x14ac:dyDescent="0.2">
      <c r="B16" s="32">
        <f>B15+1</f>
        <v>2</v>
      </c>
      <c r="C16" s="38">
        <f>'Scénario de projet'!C12</f>
        <v>0</v>
      </c>
      <c r="D16" s="38">
        <f>'Scénario de référence'!C12</f>
        <v>0</v>
      </c>
      <c r="E16" s="38">
        <f t="shared" ref="E16" si="1">C16-D16</f>
        <v>0</v>
      </c>
      <c r="F16" s="38">
        <f t="shared" ref="F16:F44" si="2">E16*44/12</f>
        <v>0</v>
      </c>
      <c r="G16" s="38">
        <f t="shared" si="0"/>
        <v>0</v>
      </c>
      <c r="H16" s="38">
        <f>G16-G15</f>
        <v>0</v>
      </c>
      <c r="I16" s="38"/>
      <c r="K16" s="22"/>
      <c r="L16" s="22"/>
      <c r="M16" s="22"/>
      <c r="N16" s="22"/>
      <c r="O16" s="21"/>
      <c r="P16" s="22"/>
    </row>
    <row r="17" spans="2:16" x14ac:dyDescent="0.2">
      <c r="B17" s="32">
        <f t="shared" ref="B17:B33" si="3">B16+1</f>
        <v>3</v>
      </c>
      <c r="C17" s="38">
        <f>'Scénario de projet'!C13</f>
        <v>0</v>
      </c>
      <c r="D17" s="38">
        <f>'Scénario de référence'!C13</f>
        <v>0</v>
      </c>
      <c r="E17" s="38">
        <f>C17-D17</f>
        <v>0</v>
      </c>
      <c r="F17" s="38">
        <f t="shared" si="2"/>
        <v>0</v>
      </c>
      <c r="G17" s="38">
        <f t="shared" si="0"/>
        <v>0</v>
      </c>
      <c r="H17" s="38">
        <f>G17-G16</f>
        <v>0</v>
      </c>
      <c r="I17" s="38"/>
      <c r="K17" s="22"/>
      <c r="L17" s="22"/>
      <c r="M17" s="22"/>
      <c r="N17" s="22"/>
      <c r="O17" s="21"/>
      <c r="P17" s="22"/>
    </row>
    <row r="18" spans="2:16" x14ac:dyDescent="0.2">
      <c r="B18" s="32">
        <f t="shared" si="3"/>
        <v>4</v>
      </c>
      <c r="C18" s="38">
        <f>'Scénario de projet'!C14</f>
        <v>0</v>
      </c>
      <c r="D18" s="38">
        <f>'Scénario de référence'!C14</f>
        <v>0</v>
      </c>
      <c r="E18" s="38">
        <f>C18-D18</f>
        <v>0</v>
      </c>
      <c r="F18" s="38">
        <f t="shared" si="2"/>
        <v>0</v>
      </c>
      <c r="G18" s="38">
        <f t="shared" si="0"/>
        <v>0</v>
      </c>
      <c r="H18" s="38">
        <f>G18-G17</f>
        <v>0</v>
      </c>
      <c r="I18" s="38"/>
      <c r="K18" s="22"/>
      <c r="L18" s="22"/>
      <c r="M18" s="22"/>
      <c r="N18" s="22"/>
      <c r="O18" s="21"/>
      <c r="P18" s="22"/>
    </row>
    <row r="19" spans="2:16" x14ac:dyDescent="0.2">
      <c r="B19" s="32">
        <f t="shared" si="3"/>
        <v>5</v>
      </c>
      <c r="C19" s="38">
        <f>'Scénario de projet'!C15</f>
        <v>0</v>
      </c>
      <c r="D19" s="38">
        <f>'Scénario de référence'!C15</f>
        <v>0</v>
      </c>
      <c r="E19" s="38">
        <f>C19-D19</f>
        <v>0</v>
      </c>
      <c r="F19" s="38">
        <f t="shared" si="2"/>
        <v>0</v>
      </c>
      <c r="G19" s="38">
        <f t="shared" si="0"/>
        <v>0</v>
      </c>
      <c r="H19" s="38">
        <f>G19-G18</f>
        <v>0</v>
      </c>
      <c r="I19" s="38">
        <f>H15+H16+H17+H18+H19</f>
        <v>0</v>
      </c>
      <c r="K19" s="22"/>
      <c r="L19" s="22"/>
      <c r="M19" s="22"/>
      <c r="N19" s="22"/>
      <c r="O19" s="21"/>
      <c r="P19" s="22"/>
    </row>
    <row r="20" spans="2:16" x14ac:dyDescent="0.2">
      <c r="B20" s="32">
        <f t="shared" si="3"/>
        <v>6</v>
      </c>
      <c r="C20" s="38">
        <f>'Scénario de projet'!C16</f>
        <v>0</v>
      </c>
      <c r="D20" s="38">
        <f>'Scénario de référence'!C16</f>
        <v>0</v>
      </c>
      <c r="E20" s="38">
        <f t="shared" ref="E20" si="4">C20-D20</f>
        <v>0</v>
      </c>
      <c r="F20" s="38">
        <f t="shared" si="2"/>
        <v>0</v>
      </c>
      <c r="G20" s="38">
        <f t="shared" si="0"/>
        <v>0</v>
      </c>
      <c r="H20" s="38">
        <f t="shared" ref="H20:H44" si="5">G20-G19</f>
        <v>0</v>
      </c>
      <c r="I20" s="38"/>
      <c r="K20" s="22"/>
      <c r="L20" s="22"/>
      <c r="M20" s="22"/>
      <c r="N20" s="22"/>
      <c r="O20" s="21"/>
      <c r="P20" s="22"/>
    </row>
    <row r="21" spans="2:16" x14ac:dyDescent="0.2">
      <c r="B21" s="32">
        <f t="shared" si="3"/>
        <v>7</v>
      </c>
      <c r="C21" s="38">
        <f>'Scénario de projet'!C17</f>
        <v>0</v>
      </c>
      <c r="D21" s="38">
        <f>'Scénario de référence'!C17</f>
        <v>0</v>
      </c>
      <c r="E21" s="38">
        <f>C21-D21</f>
        <v>0</v>
      </c>
      <c r="F21" s="38">
        <f t="shared" si="2"/>
        <v>0</v>
      </c>
      <c r="G21" s="38">
        <f t="shared" si="0"/>
        <v>0</v>
      </c>
      <c r="H21" s="38">
        <f t="shared" si="5"/>
        <v>0</v>
      </c>
      <c r="I21" s="38"/>
      <c r="K21" s="22"/>
      <c r="L21" s="22"/>
      <c r="M21" s="22"/>
      <c r="N21" s="22"/>
      <c r="O21" s="21"/>
      <c r="P21" s="22"/>
    </row>
    <row r="22" spans="2:16" x14ac:dyDescent="0.2">
      <c r="B22" s="32">
        <f t="shared" si="3"/>
        <v>8</v>
      </c>
      <c r="C22" s="38">
        <f>'Scénario de projet'!C18</f>
        <v>0</v>
      </c>
      <c r="D22" s="38">
        <f>'Scénario de référence'!C18</f>
        <v>0</v>
      </c>
      <c r="E22" s="38">
        <f t="shared" ref="E22" si="6">C22-D22</f>
        <v>0</v>
      </c>
      <c r="F22" s="38">
        <f t="shared" si="2"/>
        <v>0</v>
      </c>
      <c r="G22" s="38">
        <f t="shared" si="0"/>
        <v>0</v>
      </c>
      <c r="H22" s="38">
        <f t="shared" si="5"/>
        <v>0</v>
      </c>
      <c r="I22" s="38"/>
      <c r="K22" s="22"/>
      <c r="L22" s="22"/>
      <c r="M22" s="22"/>
      <c r="N22" s="22"/>
      <c r="O22" s="21"/>
      <c r="P22" s="22"/>
    </row>
    <row r="23" spans="2:16" x14ac:dyDescent="0.2">
      <c r="B23" s="32">
        <f t="shared" si="3"/>
        <v>9</v>
      </c>
      <c r="C23" s="38">
        <f>'Scénario de projet'!C19</f>
        <v>0</v>
      </c>
      <c r="D23" s="38">
        <f>'Scénario de référence'!C19</f>
        <v>0</v>
      </c>
      <c r="E23" s="38">
        <f>C23-D23</f>
        <v>0</v>
      </c>
      <c r="F23" s="38">
        <f t="shared" si="2"/>
        <v>0</v>
      </c>
      <c r="G23" s="38">
        <f t="shared" si="0"/>
        <v>0</v>
      </c>
      <c r="H23" s="38">
        <f>G23-G22</f>
        <v>0</v>
      </c>
      <c r="I23" s="38"/>
      <c r="K23" s="22"/>
      <c r="L23" s="22"/>
      <c r="M23" s="22"/>
      <c r="N23" s="22"/>
      <c r="O23" s="21"/>
      <c r="P23" s="22"/>
    </row>
    <row r="24" spans="2:16" x14ac:dyDescent="0.2">
      <c r="B24" s="32">
        <f t="shared" si="3"/>
        <v>10</v>
      </c>
      <c r="C24" s="38">
        <f>'Scénario de projet'!C20</f>
        <v>0</v>
      </c>
      <c r="D24" s="38">
        <f>'Scénario de référence'!C20</f>
        <v>0</v>
      </c>
      <c r="E24" s="38">
        <f t="shared" ref="E24:E37" si="7">C24-D24</f>
        <v>0</v>
      </c>
      <c r="F24" s="38">
        <f t="shared" si="2"/>
        <v>0</v>
      </c>
      <c r="G24" s="38">
        <f t="shared" si="0"/>
        <v>0</v>
      </c>
      <c r="H24" s="38">
        <f t="shared" si="5"/>
        <v>0</v>
      </c>
      <c r="I24" s="38">
        <f>H20+H21+H22+H23+H24</f>
        <v>0</v>
      </c>
      <c r="K24" s="22"/>
      <c r="L24" s="22"/>
      <c r="M24" s="22"/>
      <c r="N24" s="22"/>
      <c r="O24" s="21"/>
      <c r="P24" s="22"/>
    </row>
    <row r="25" spans="2:16" x14ac:dyDescent="0.2">
      <c r="B25" s="32">
        <f t="shared" si="3"/>
        <v>11</v>
      </c>
      <c r="C25" s="38">
        <f>'Scénario de projet'!C21</f>
        <v>0</v>
      </c>
      <c r="D25" s="38">
        <f>'Scénario de référence'!C21</f>
        <v>0</v>
      </c>
      <c r="E25" s="38">
        <f t="shared" si="7"/>
        <v>0</v>
      </c>
      <c r="F25" s="38">
        <f t="shared" si="2"/>
        <v>0</v>
      </c>
      <c r="G25" s="38">
        <f t="shared" si="0"/>
        <v>0</v>
      </c>
      <c r="H25" s="38">
        <f t="shared" si="5"/>
        <v>0</v>
      </c>
      <c r="I25" s="38"/>
      <c r="K25" s="22"/>
      <c r="L25" s="22"/>
      <c r="M25" s="22"/>
      <c r="N25" s="22"/>
      <c r="O25" s="21"/>
      <c r="P25" s="22"/>
    </row>
    <row r="26" spans="2:16" x14ac:dyDescent="0.2">
      <c r="B26" s="32">
        <f t="shared" si="3"/>
        <v>12</v>
      </c>
      <c r="C26" s="38">
        <f>'Scénario de projet'!C22</f>
        <v>0</v>
      </c>
      <c r="D26" s="38">
        <f>'Scénario de référence'!C22</f>
        <v>0</v>
      </c>
      <c r="E26" s="38">
        <f t="shared" si="7"/>
        <v>0</v>
      </c>
      <c r="F26" s="38">
        <f t="shared" si="2"/>
        <v>0</v>
      </c>
      <c r="G26" s="38">
        <f t="shared" si="0"/>
        <v>0</v>
      </c>
      <c r="H26" s="38">
        <f t="shared" si="5"/>
        <v>0</v>
      </c>
      <c r="I26" s="38"/>
      <c r="K26" s="22"/>
      <c r="L26" s="22"/>
      <c r="M26" s="22"/>
      <c r="N26" s="22"/>
      <c r="O26" s="21"/>
      <c r="P26" s="22"/>
    </row>
    <row r="27" spans="2:16" x14ac:dyDescent="0.2">
      <c r="B27" s="32">
        <f t="shared" si="3"/>
        <v>13</v>
      </c>
      <c r="C27" s="38">
        <f>'Scénario de projet'!C23</f>
        <v>0</v>
      </c>
      <c r="D27" s="38">
        <f>'Scénario de référence'!C23</f>
        <v>0</v>
      </c>
      <c r="E27" s="38">
        <f t="shared" si="7"/>
        <v>0</v>
      </c>
      <c r="F27" s="38">
        <f t="shared" si="2"/>
        <v>0</v>
      </c>
      <c r="G27" s="38">
        <f t="shared" si="0"/>
        <v>0</v>
      </c>
      <c r="H27" s="38">
        <f t="shared" si="5"/>
        <v>0</v>
      </c>
      <c r="I27" s="38"/>
      <c r="K27" s="22"/>
      <c r="L27" s="22"/>
      <c r="M27" s="22"/>
      <c r="N27" s="22"/>
      <c r="O27" s="21"/>
      <c r="P27" s="22"/>
    </row>
    <row r="28" spans="2:16" x14ac:dyDescent="0.2">
      <c r="B28" s="32">
        <f t="shared" si="3"/>
        <v>14</v>
      </c>
      <c r="C28" s="38">
        <f>'Scénario de projet'!C24</f>
        <v>0</v>
      </c>
      <c r="D28" s="38">
        <f>'Scénario de référence'!C24</f>
        <v>0</v>
      </c>
      <c r="E28" s="38">
        <f t="shared" si="7"/>
        <v>0</v>
      </c>
      <c r="F28" s="38">
        <f t="shared" si="2"/>
        <v>0</v>
      </c>
      <c r="G28" s="38">
        <f t="shared" si="0"/>
        <v>0</v>
      </c>
      <c r="H28" s="38">
        <f t="shared" si="5"/>
        <v>0</v>
      </c>
      <c r="I28" s="38"/>
      <c r="K28" s="22"/>
      <c r="L28" s="22"/>
      <c r="M28" s="22"/>
      <c r="N28" s="22"/>
      <c r="O28" s="21"/>
      <c r="P28" s="22"/>
    </row>
    <row r="29" spans="2:16" x14ac:dyDescent="0.2">
      <c r="B29" s="32">
        <f t="shared" si="3"/>
        <v>15</v>
      </c>
      <c r="C29" s="38">
        <f>'Scénario de projet'!C25</f>
        <v>0</v>
      </c>
      <c r="D29" s="38">
        <f>'Scénario de référence'!C25</f>
        <v>0</v>
      </c>
      <c r="E29" s="38">
        <f t="shared" si="7"/>
        <v>0</v>
      </c>
      <c r="F29" s="38">
        <f t="shared" si="2"/>
        <v>0</v>
      </c>
      <c r="G29" s="38">
        <f t="shared" si="0"/>
        <v>0</v>
      </c>
      <c r="H29" s="38">
        <f t="shared" si="5"/>
        <v>0</v>
      </c>
      <c r="I29" s="38">
        <f>H25+H26+H27+H28+H29</f>
        <v>0</v>
      </c>
      <c r="K29" s="22"/>
      <c r="L29" s="22"/>
      <c r="M29" s="22"/>
      <c r="N29" s="22"/>
      <c r="O29" s="21"/>
      <c r="P29" s="22"/>
    </row>
    <row r="30" spans="2:16" x14ac:dyDescent="0.2">
      <c r="B30" s="32">
        <f t="shared" si="3"/>
        <v>16</v>
      </c>
      <c r="C30" s="38">
        <f>'Scénario de projet'!C26</f>
        <v>0</v>
      </c>
      <c r="D30" s="38">
        <f>'Scénario de référence'!C26</f>
        <v>0</v>
      </c>
      <c r="E30" s="38">
        <f t="shared" si="7"/>
        <v>0</v>
      </c>
      <c r="F30" s="38">
        <f t="shared" si="2"/>
        <v>0</v>
      </c>
      <c r="G30" s="38">
        <f t="shared" si="0"/>
        <v>0</v>
      </c>
      <c r="H30" s="38">
        <f t="shared" si="5"/>
        <v>0</v>
      </c>
      <c r="I30" s="38"/>
      <c r="K30" s="22"/>
      <c r="L30" s="22"/>
      <c r="M30" s="22"/>
      <c r="N30" s="22"/>
      <c r="O30" s="21"/>
      <c r="P30" s="22"/>
    </row>
    <row r="31" spans="2:16" x14ac:dyDescent="0.2">
      <c r="B31" s="32">
        <f t="shared" si="3"/>
        <v>17</v>
      </c>
      <c r="C31" s="38">
        <f>'Scénario de projet'!C27</f>
        <v>0</v>
      </c>
      <c r="D31" s="38">
        <f>'Scénario de référence'!C27</f>
        <v>0</v>
      </c>
      <c r="E31" s="38">
        <f t="shared" si="7"/>
        <v>0</v>
      </c>
      <c r="F31" s="38">
        <f t="shared" si="2"/>
        <v>0</v>
      </c>
      <c r="G31" s="38">
        <f t="shared" si="0"/>
        <v>0</v>
      </c>
      <c r="H31" s="38">
        <f t="shared" si="5"/>
        <v>0</v>
      </c>
      <c r="I31" s="38"/>
      <c r="K31" s="22"/>
      <c r="L31" s="22"/>
      <c r="M31" s="22"/>
      <c r="N31" s="22"/>
      <c r="O31" s="21"/>
      <c r="P31" s="22"/>
    </row>
    <row r="32" spans="2:16" x14ac:dyDescent="0.2">
      <c r="B32" s="32">
        <f t="shared" si="3"/>
        <v>18</v>
      </c>
      <c r="C32" s="38">
        <f>'Scénario de projet'!C28</f>
        <v>0</v>
      </c>
      <c r="D32" s="38">
        <f>'Scénario de référence'!C28</f>
        <v>0</v>
      </c>
      <c r="E32" s="38">
        <f t="shared" si="7"/>
        <v>0</v>
      </c>
      <c r="F32" s="38">
        <f t="shared" si="2"/>
        <v>0</v>
      </c>
      <c r="G32" s="38">
        <f t="shared" si="0"/>
        <v>0</v>
      </c>
      <c r="H32" s="38">
        <f t="shared" si="5"/>
        <v>0</v>
      </c>
      <c r="I32" s="38"/>
      <c r="K32" s="22"/>
      <c r="L32" s="22"/>
      <c r="M32" s="22"/>
      <c r="N32" s="22"/>
      <c r="O32" s="21"/>
      <c r="P32" s="22"/>
    </row>
    <row r="33" spans="2:16" x14ac:dyDescent="0.2">
      <c r="B33" s="32">
        <f t="shared" si="3"/>
        <v>19</v>
      </c>
      <c r="C33" s="38">
        <f>'Scénario de projet'!C29</f>
        <v>0</v>
      </c>
      <c r="D33" s="38">
        <f>'Scénario de référence'!C29</f>
        <v>0</v>
      </c>
      <c r="E33" s="38">
        <f t="shared" si="7"/>
        <v>0</v>
      </c>
      <c r="F33" s="38">
        <f t="shared" si="2"/>
        <v>0</v>
      </c>
      <c r="G33" s="38">
        <f t="shared" si="0"/>
        <v>0</v>
      </c>
      <c r="H33" s="38">
        <f t="shared" si="5"/>
        <v>0</v>
      </c>
      <c r="I33" s="38"/>
      <c r="K33" s="22"/>
      <c r="L33" s="22"/>
      <c r="M33" s="22"/>
      <c r="N33" s="22"/>
      <c r="O33" s="21"/>
      <c r="P33" s="22"/>
    </row>
    <row r="34" spans="2:16" x14ac:dyDescent="0.2">
      <c r="B34" s="32">
        <f>B33+1</f>
        <v>20</v>
      </c>
      <c r="C34" s="38">
        <f>'Scénario de projet'!C30</f>
        <v>0</v>
      </c>
      <c r="D34" s="38">
        <f>'Scénario de référence'!C30</f>
        <v>0</v>
      </c>
      <c r="E34" s="38">
        <f>C34-D34</f>
        <v>0</v>
      </c>
      <c r="F34" s="38">
        <f t="shared" si="2"/>
        <v>0</v>
      </c>
      <c r="G34" s="38">
        <f t="shared" si="0"/>
        <v>0</v>
      </c>
      <c r="H34" s="38">
        <f t="shared" si="5"/>
        <v>0</v>
      </c>
      <c r="I34" s="38">
        <f>H30+H31+H32+H33+H34</f>
        <v>0</v>
      </c>
      <c r="K34" s="22"/>
      <c r="L34" s="22"/>
      <c r="M34" s="22"/>
      <c r="N34" s="22"/>
      <c r="O34" s="21"/>
      <c r="P34" s="22"/>
    </row>
    <row r="35" spans="2:16" x14ac:dyDescent="0.2">
      <c r="B35" s="32">
        <f>B34+1</f>
        <v>21</v>
      </c>
      <c r="C35" s="38">
        <f>'Scénario de projet'!C31</f>
        <v>0</v>
      </c>
      <c r="D35" s="38">
        <f>'Scénario de référence'!C31</f>
        <v>0</v>
      </c>
      <c r="E35" s="38">
        <f t="shared" si="7"/>
        <v>0</v>
      </c>
      <c r="F35" s="38">
        <f t="shared" si="2"/>
        <v>0</v>
      </c>
      <c r="G35" s="38">
        <f t="shared" si="0"/>
        <v>0</v>
      </c>
      <c r="H35" s="38">
        <f t="shared" si="5"/>
        <v>0</v>
      </c>
      <c r="I35" s="38"/>
      <c r="K35" s="22"/>
      <c r="L35" s="22"/>
      <c r="M35" s="22"/>
      <c r="N35" s="22"/>
      <c r="O35" s="21"/>
      <c r="P35" s="22"/>
    </row>
    <row r="36" spans="2:16" x14ac:dyDescent="0.2">
      <c r="B36" s="32">
        <f t="shared" ref="B36:B42" si="8">B35+1</f>
        <v>22</v>
      </c>
      <c r="C36" s="38">
        <f>'Scénario de projet'!C32</f>
        <v>0</v>
      </c>
      <c r="D36" s="38">
        <f>'Scénario de référence'!C32</f>
        <v>0</v>
      </c>
      <c r="E36" s="38">
        <f t="shared" si="7"/>
        <v>0</v>
      </c>
      <c r="F36" s="38">
        <f t="shared" si="2"/>
        <v>0</v>
      </c>
      <c r="G36" s="38">
        <f t="shared" si="0"/>
        <v>0</v>
      </c>
      <c r="H36" s="38">
        <f t="shared" si="5"/>
        <v>0</v>
      </c>
      <c r="I36" s="38"/>
      <c r="K36" s="22"/>
      <c r="L36" s="22"/>
      <c r="M36" s="22"/>
      <c r="N36" s="22"/>
      <c r="O36" s="21"/>
      <c r="P36" s="22"/>
    </row>
    <row r="37" spans="2:16" x14ac:dyDescent="0.2">
      <c r="B37" s="32">
        <f t="shared" si="8"/>
        <v>23</v>
      </c>
      <c r="C37" s="38">
        <f>'Scénario de projet'!C33</f>
        <v>0</v>
      </c>
      <c r="D37" s="38">
        <f>'Scénario de référence'!C33</f>
        <v>0</v>
      </c>
      <c r="E37" s="38">
        <f t="shared" si="7"/>
        <v>0</v>
      </c>
      <c r="F37" s="38">
        <f t="shared" si="2"/>
        <v>0</v>
      </c>
      <c r="G37" s="38">
        <f t="shared" si="0"/>
        <v>0</v>
      </c>
      <c r="H37" s="38">
        <f t="shared" si="5"/>
        <v>0</v>
      </c>
      <c r="I37" s="38"/>
      <c r="K37" s="22"/>
      <c r="L37" s="22"/>
      <c r="M37" s="22"/>
      <c r="N37" s="22"/>
      <c r="O37" s="21"/>
      <c r="P37" s="22"/>
    </row>
    <row r="38" spans="2:16" x14ac:dyDescent="0.2">
      <c r="B38" s="32">
        <f t="shared" si="8"/>
        <v>24</v>
      </c>
      <c r="C38" s="38">
        <f>'Scénario de projet'!C34</f>
        <v>0</v>
      </c>
      <c r="D38" s="38">
        <f>'Scénario de référence'!C34</f>
        <v>0</v>
      </c>
      <c r="E38" s="38">
        <f>C38-D38</f>
        <v>0</v>
      </c>
      <c r="F38" s="38">
        <f t="shared" si="2"/>
        <v>0</v>
      </c>
      <c r="G38" s="38">
        <f t="shared" si="0"/>
        <v>0</v>
      </c>
      <c r="H38" s="38">
        <f t="shared" si="5"/>
        <v>0</v>
      </c>
      <c r="I38" s="38"/>
      <c r="K38" s="22"/>
      <c r="L38" s="22"/>
      <c r="M38" s="22"/>
      <c r="N38" s="22"/>
      <c r="O38" s="21"/>
      <c r="P38" s="22"/>
    </row>
    <row r="39" spans="2:16" x14ac:dyDescent="0.2">
      <c r="B39" s="32">
        <f t="shared" si="8"/>
        <v>25</v>
      </c>
      <c r="C39" s="38">
        <f>'Scénario de projet'!C35</f>
        <v>0</v>
      </c>
      <c r="D39" s="38">
        <f>'Scénario de référence'!C35</f>
        <v>0</v>
      </c>
      <c r="E39" s="38">
        <f t="shared" ref="E39:E42" si="9">C39-D39</f>
        <v>0</v>
      </c>
      <c r="F39" s="38">
        <f t="shared" si="2"/>
        <v>0</v>
      </c>
      <c r="G39" s="38">
        <f t="shared" si="0"/>
        <v>0</v>
      </c>
      <c r="H39" s="38">
        <f t="shared" si="5"/>
        <v>0</v>
      </c>
      <c r="I39" s="38">
        <f>H35+H36+H37+H38+H39</f>
        <v>0</v>
      </c>
      <c r="K39" s="22"/>
      <c r="L39" s="22"/>
      <c r="M39" s="22"/>
      <c r="N39" s="22"/>
      <c r="O39" s="21"/>
      <c r="P39" s="22"/>
    </row>
    <row r="40" spans="2:16" x14ac:dyDescent="0.2">
      <c r="B40" s="32">
        <f t="shared" si="8"/>
        <v>26</v>
      </c>
      <c r="C40" s="38">
        <f>'Scénario de projet'!C36</f>
        <v>0</v>
      </c>
      <c r="D40" s="38">
        <f>'Scénario de référence'!C36</f>
        <v>0</v>
      </c>
      <c r="E40" s="38">
        <f t="shared" si="9"/>
        <v>0</v>
      </c>
      <c r="F40" s="38">
        <f t="shared" si="2"/>
        <v>0</v>
      </c>
      <c r="G40" s="38">
        <f t="shared" si="0"/>
        <v>0</v>
      </c>
      <c r="H40" s="38">
        <f t="shared" si="5"/>
        <v>0</v>
      </c>
      <c r="I40" s="38"/>
      <c r="K40" s="22"/>
      <c r="L40" s="22"/>
      <c r="M40" s="22"/>
      <c r="N40" s="22"/>
      <c r="O40" s="21"/>
      <c r="P40" s="22"/>
    </row>
    <row r="41" spans="2:16" x14ac:dyDescent="0.2">
      <c r="B41" s="32">
        <f t="shared" si="8"/>
        <v>27</v>
      </c>
      <c r="C41" s="38">
        <f>'Scénario de projet'!C37</f>
        <v>0</v>
      </c>
      <c r="D41" s="38">
        <f>'Scénario de référence'!C37</f>
        <v>0</v>
      </c>
      <c r="E41" s="38">
        <f t="shared" si="9"/>
        <v>0</v>
      </c>
      <c r="F41" s="38">
        <f t="shared" si="2"/>
        <v>0</v>
      </c>
      <c r="G41" s="38">
        <f t="shared" si="0"/>
        <v>0</v>
      </c>
      <c r="H41" s="38">
        <f t="shared" si="5"/>
        <v>0</v>
      </c>
      <c r="I41" s="38"/>
      <c r="K41" s="22"/>
      <c r="L41" s="22"/>
      <c r="M41" s="22"/>
      <c r="N41" s="22"/>
      <c r="O41" s="21"/>
      <c r="P41" s="22"/>
    </row>
    <row r="42" spans="2:16" x14ac:dyDescent="0.2">
      <c r="B42" s="32">
        <f t="shared" si="8"/>
        <v>28</v>
      </c>
      <c r="C42" s="38">
        <f>'Scénario de projet'!C38</f>
        <v>0</v>
      </c>
      <c r="D42" s="38">
        <f>'Scénario de référence'!C38</f>
        <v>0</v>
      </c>
      <c r="E42" s="38">
        <f t="shared" si="9"/>
        <v>0</v>
      </c>
      <c r="F42" s="38">
        <f t="shared" si="2"/>
        <v>0</v>
      </c>
      <c r="G42" s="38">
        <f t="shared" si="0"/>
        <v>0</v>
      </c>
      <c r="H42" s="38">
        <f t="shared" si="5"/>
        <v>0</v>
      </c>
      <c r="I42" s="38"/>
      <c r="K42" s="22"/>
      <c r="L42" s="22"/>
      <c r="M42" s="22"/>
      <c r="N42" s="22"/>
      <c r="O42" s="21"/>
      <c r="P42" s="22"/>
    </row>
    <row r="43" spans="2:16" x14ac:dyDescent="0.2">
      <c r="B43" s="32">
        <f>B42+1</f>
        <v>29</v>
      </c>
      <c r="C43" s="38">
        <f>'Scénario de projet'!C39</f>
        <v>0</v>
      </c>
      <c r="D43" s="38">
        <f>'Scénario de référence'!C39</f>
        <v>0</v>
      </c>
      <c r="E43" s="38">
        <f>C43-D43</f>
        <v>0</v>
      </c>
      <c r="F43" s="38">
        <f t="shared" si="2"/>
        <v>0</v>
      </c>
      <c r="G43" s="38">
        <f t="shared" si="0"/>
        <v>0</v>
      </c>
      <c r="H43" s="38">
        <f t="shared" si="5"/>
        <v>0</v>
      </c>
      <c r="I43" s="38"/>
      <c r="K43" s="22"/>
      <c r="L43" s="22"/>
      <c r="M43" s="22"/>
      <c r="N43" s="22"/>
      <c r="O43" s="21"/>
      <c r="P43" s="22"/>
    </row>
    <row r="44" spans="2:16" x14ac:dyDescent="0.2">
      <c r="B44" s="32">
        <f>B43+1</f>
        <v>30</v>
      </c>
      <c r="C44" s="38">
        <f>'Scénario de projet'!C40</f>
        <v>0</v>
      </c>
      <c r="D44" s="38">
        <f>'Scénario de référence'!C40</f>
        <v>0</v>
      </c>
      <c r="E44" s="38">
        <f>C44-D44</f>
        <v>0</v>
      </c>
      <c r="F44" s="38">
        <f t="shared" si="2"/>
        <v>0</v>
      </c>
      <c r="G44" s="38">
        <f t="shared" si="0"/>
        <v>0</v>
      </c>
      <c r="H44" s="38">
        <f t="shared" si="5"/>
        <v>0</v>
      </c>
      <c r="I44" s="38">
        <f>H40+H41+H42+H43+H44</f>
        <v>0</v>
      </c>
      <c r="K44" s="22"/>
      <c r="L44" s="22"/>
      <c r="M44" s="22"/>
      <c r="N44" s="22"/>
      <c r="O44" s="21"/>
      <c r="P44" s="22"/>
    </row>
    <row r="45" spans="2:16" x14ac:dyDescent="0.2">
      <c r="B45" s="24"/>
      <c r="F45" s="101"/>
      <c r="K45" s="22"/>
      <c r="L45" s="22"/>
      <c r="M45" s="22"/>
      <c r="N45" s="22"/>
      <c r="O45" s="22"/>
      <c r="P45" s="22"/>
    </row>
    <row r="46" spans="2:16" x14ac:dyDescent="0.2">
      <c r="B46" s="24"/>
      <c r="K46" s="22"/>
      <c r="L46" s="22"/>
      <c r="M46" s="22"/>
      <c r="N46" s="22"/>
      <c r="O46" s="22"/>
      <c r="P46" s="22"/>
    </row>
    <row r="47" spans="2:16" x14ac:dyDescent="0.2">
      <c r="B47" s="24"/>
      <c r="K47" s="22"/>
      <c r="L47" s="22"/>
      <c r="M47" s="22"/>
      <c r="N47" s="22"/>
      <c r="O47" s="22"/>
      <c r="P47" s="22"/>
    </row>
    <row r="48" spans="2:16" x14ac:dyDescent="0.2">
      <c r="B48" s="24"/>
      <c r="K48" s="22"/>
      <c r="L48" s="22"/>
      <c r="M48" s="22"/>
      <c r="N48" s="22"/>
      <c r="O48" s="22"/>
      <c r="P48" s="22"/>
    </row>
    <row r="49" spans="2:16" x14ac:dyDescent="0.2">
      <c r="B49" s="24"/>
      <c r="K49" s="22"/>
      <c r="L49" s="22"/>
      <c r="M49" s="22"/>
      <c r="N49" s="22"/>
      <c r="O49" s="22"/>
      <c r="P49" s="22"/>
    </row>
    <row r="50" spans="2:16" x14ac:dyDescent="0.2">
      <c r="B50" s="24"/>
      <c r="K50" s="22"/>
      <c r="L50" s="22"/>
      <c r="M50" s="22"/>
      <c r="N50" s="22"/>
      <c r="O50" s="22"/>
      <c r="P50" s="22"/>
    </row>
    <row r="51" spans="2:16" x14ac:dyDescent="0.2">
      <c r="B51" s="24"/>
      <c r="K51" s="22"/>
      <c r="L51" s="22"/>
      <c r="M51" s="22"/>
      <c r="N51" s="22"/>
      <c r="O51" s="22"/>
      <c r="P51" s="22"/>
    </row>
    <row r="52" spans="2:16" x14ac:dyDescent="0.2">
      <c r="B52" s="24"/>
      <c r="K52" s="22"/>
      <c r="L52" s="22"/>
      <c r="M52" s="22"/>
      <c r="N52" s="22"/>
      <c r="O52" s="22"/>
      <c r="P52" s="22"/>
    </row>
    <row r="53" spans="2:16" x14ac:dyDescent="0.2">
      <c r="B53" s="24"/>
      <c r="K53" s="22"/>
      <c r="L53" s="22"/>
      <c r="M53" s="22"/>
      <c r="N53" s="22"/>
      <c r="O53" s="22"/>
      <c r="P53" s="22"/>
    </row>
    <row r="54" spans="2:16" x14ac:dyDescent="0.2">
      <c r="B54" s="24"/>
      <c r="K54" s="22"/>
      <c r="L54" s="22"/>
      <c r="M54" s="22"/>
      <c r="N54" s="22"/>
      <c r="O54" s="22"/>
      <c r="P54" s="22"/>
    </row>
    <row r="55" spans="2:16" x14ac:dyDescent="0.2">
      <c r="B55" s="24"/>
      <c r="K55" s="22"/>
      <c r="L55" s="22"/>
      <c r="M55" s="22"/>
      <c r="N55" s="22"/>
      <c r="O55" s="22"/>
      <c r="P55" s="22"/>
    </row>
    <row r="56" spans="2:16" x14ac:dyDescent="0.2">
      <c r="B56" s="24"/>
      <c r="K56" s="22"/>
      <c r="L56" s="22"/>
      <c r="M56" s="22"/>
      <c r="N56" s="22"/>
      <c r="O56" s="22"/>
      <c r="P56" s="22"/>
    </row>
    <row r="57" spans="2:16" x14ac:dyDescent="0.2">
      <c r="B57" s="24"/>
      <c r="K57" s="22"/>
      <c r="L57" s="22"/>
      <c r="M57" s="22"/>
      <c r="N57" s="22"/>
      <c r="O57" s="22"/>
      <c r="P57" s="22"/>
    </row>
    <row r="58" spans="2:16" x14ac:dyDescent="0.2">
      <c r="B58" s="24"/>
      <c r="O58" s="21"/>
    </row>
  </sheetData>
  <mergeCells count="9">
    <mergeCell ref="B3:B7"/>
    <mergeCell ref="I12:I13"/>
    <mergeCell ref="C12:D12"/>
    <mergeCell ref="G7:H7"/>
    <mergeCell ref="E12:E13"/>
    <mergeCell ref="F12:F13"/>
    <mergeCell ref="G12:G13"/>
    <mergeCell ref="H12:H13"/>
    <mergeCell ref="B9: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34374-E953-461B-AF89-B771BE252F79}">
  <dimension ref="A1:A9"/>
  <sheetViews>
    <sheetView workbookViewId="0">
      <selection activeCell="A3" sqref="A3"/>
    </sheetView>
  </sheetViews>
  <sheetFormatPr baseColWidth="10" defaultColWidth="11.44140625" defaultRowHeight="14.4" x14ac:dyDescent="0.3"/>
  <sheetData>
    <row r="1" spans="1:1" x14ac:dyDescent="0.3">
      <c r="A1" t="s">
        <v>60</v>
      </c>
    </row>
    <row r="2" spans="1:1" x14ac:dyDescent="0.3">
      <c r="A2" t="s">
        <v>62</v>
      </c>
    </row>
    <row r="3" spans="1:1" x14ac:dyDescent="0.3">
      <c r="A3" t="s">
        <v>63</v>
      </c>
    </row>
    <row r="4" spans="1:1" x14ac:dyDescent="0.3">
      <c r="A4" t="s">
        <v>64</v>
      </c>
    </row>
    <row r="7" spans="1:1" x14ac:dyDescent="0.3">
      <c r="A7" s="8"/>
    </row>
    <row r="8" spans="1:1" x14ac:dyDescent="0.3">
      <c r="A8" s="8"/>
    </row>
    <row r="9" spans="1:1" x14ac:dyDescent="0.3">
      <c r="A9" s="9"/>
    </row>
  </sheetData>
  <phoneticPr fontId="3"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B9D116E6658549AD39E8ED4597F84D" ma:contentTypeVersion="16" ma:contentTypeDescription="Create a new document." ma:contentTypeScope="" ma:versionID="d2cf3c8ad93ea13e0913db11d88bb719">
  <xsd:schema xmlns:xsd="http://www.w3.org/2001/XMLSchema" xmlns:xs="http://www.w3.org/2001/XMLSchema" xmlns:p="http://schemas.microsoft.com/office/2006/metadata/properties" xmlns:ns2="ee1bf158-994d-4267-a6be-401248a0f6e1" xmlns:ns3="bf0813ca-7b32-40bb-88d7-7b83a1084cc3" xmlns:ns4="e9aa198f-3527-4b2d-be02-f86f9b700563" targetNamespace="http://schemas.microsoft.com/office/2006/metadata/properties" ma:root="true" ma:fieldsID="57ffb6f1eeaee4780691a0d688543f6e" ns2:_="" ns3:_="" ns4:_="">
    <xsd:import namespace="ee1bf158-994d-4267-a6be-401248a0f6e1"/>
    <xsd:import namespace="bf0813ca-7b32-40bb-88d7-7b83a1084cc3"/>
    <xsd:import namespace="e9aa198f-3527-4b2d-be02-f86f9b70056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AutoKeyPoints" minOccurs="0"/>
                <xsd:element ref="ns3:MediaServiceKeyPoints" minOccurs="0"/>
                <xsd:element ref="ns2:SharedWithUsers" minOccurs="0"/>
                <xsd:element ref="ns2:SharedWithDetails" minOccurs="0"/>
                <xsd:element ref="ns3:MediaServiceOCR" minOccurs="0"/>
                <xsd:element ref="ns3:lcf76f155ced4ddcb4097134ff3c332f" minOccurs="0"/>
                <xsd:element ref="ns4:TaxCatchAll"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1bf158-994d-4267-a6be-401248a0f6e1"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f0813ca-7b32-40bb-88d7-7b83a1084cc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59967681-caf4-44cd-948e-90f571439626"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9aa198f-3527-4b2d-be02-f86f9b700563" elementFormDefault="qualified">
    <xsd:import namespace="http://schemas.microsoft.com/office/2006/documentManagement/types"/>
    <xsd:import namespace="http://schemas.microsoft.com/office/infopath/2007/PartnerControls"/>
    <xsd:element name="TaxCatchAll" ma:index="25" nillable="true" ma:displayName="Taxonomy Catch All Column" ma:hidden="true" ma:list="{2c1610d1-1ab9-4a5f-87e9-8204d49537f9}" ma:internalName="TaxCatchAll" ma:showField="CatchAllData" ma:web="ee1bf158-994d-4267-a6be-401248a0f6e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 xmlns="ee1bf158-994d-4267-a6be-401248a0f6e1">RQPHQRMRXPKY-349030722-23505</_dlc_DocId>
    <_dlc_DocIdUrl xmlns="ee1bf158-994d-4267-a6be-401248a0f6e1">
      <Url>https://atos365.sharepoint.com/sites/100002656/_layouts/15/DocIdRedir.aspx?ID=RQPHQRMRXPKY-349030722-23505</Url>
      <Description>RQPHQRMRXPKY-349030722-23505</Description>
    </_dlc_DocIdUrl>
    <SharedWithUsers xmlns="ee1bf158-994d-4267-a6be-401248a0f6e1">
      <UserInfo>
        <DisplayName>REIGNIER, Hippolyte</DisplayName>
        <AccountId>77</AccountId>
        <AccountType/>
      </UserInfo>
      <UserInfo>
        <DisplayName>PRIETO, Marta</DisplayName>
        <AccountId>93</AccountId>
        <AccountType/>
      </UserInfo>
    </SharedWithUsers>
    <TaxCatchAll xmlns="e9aa198f-3527-4b2d-be02-f86f9b700563" xsi:nil="true"/>
    <lcf76f155ced4ddcb4097134ff3c332f xmlns="bf0813ca-7b32-40bb-88d7-7b83a1084cc3">
      <Terms xmlns="http://schemas.microsoft.com/office/infopath/2007/PartnerControls"/>
    </lcf76f155ced4ddcb4097134ff3c332f>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40D8A9-3852-4535-ADB1-391A7FFD91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1bf158-994d-4267-a6be-401248a0f6e1"/>
    <ds:schemaRef ds:uri="bf0813ca-7b32-40bb-88d7-7b83a1084cc3"/>
    <ds:schemaRef ds:uri="e9aa198f-3527-4b2d-be02-f86f9b7005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A24B6EE-35A2-4D8F-990F-D6B1637D316C}">
  <ds:schemaRefs>
    <ds:schemaRef ds:uri="http://schemas.microsoft.com/sharepoint/events"/>
  </ds:schemaRefs>
</ds:datastoreItem>
</file>

<file path=customXml/itemProps3.xml><?xml version="1.0" encoding="utf-8"?>
<ds:datastoreItem xmlns:ds="http://schemas.openxmlformats.org/officeDocument/2006/customXml" ds:itemID="{E95DA280-7220-42FC-8ED2-46F06504EB95}">
  <ds:schemaRefs>
    <ds:schemaRef ds:uri="ee1bf158-994d-4267-a6be-401248a0f6e1"/>
    <ds:schemaRef ds:uri="e9aa198f-3527-4b2d-be02-f86f9b700563"/>
    <ds:schemaRef ds:uri="http://schemas.openxmlformats.org/package/2006/metadata/core-properties"/>
    <ds:schemaRef ds:uri="http://schemas.microsoft.com/office/infopath/2007/PartnerControls"/>
    <ds:schemaRef ds:uri="http://purl.org/dc/elements/1.1/"/>
    <ds:schemaRef ds:uri="http://schemas.microsoft.com/office/2006/documentManagement/types"/>
    <ds:schemaRef ds:uri="http://purl.org/dc/dcmitype/"/>
    <ds:schemaRef ds:uri="bf0813ca-7b32-40bb-88d7-7b83a1084cc3"/>
    <ds:schemaRef ds:uri="http://schemas.microsoft.com/office/2006/metadata/properties"/>
    <ds:schemaRef ds:uri="http://www.w3.org/XML/1998/namespace"/>
    <ds:schemaRef ds:uri="http://purl.org/dc/terms/"/>
  </ds:schemaRefs>
</ds:datastoreItem>
</file>

<file path=customXml/itemProps4.xml><?xml version="1.0" encoding="utf-8"?>
<ds:datastoreItem xmlns:ds="http://schemas.openxmlformats.org/officeDocument/2006/customXml" ds:itemID="{BB59655B-B349-40EB-8B14-C13FD14EF7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Accueil</vt:lpstr>
      <vt:lpstr>Données projet</vt:lpstr>
      <vt:lpstr>Etat des lieux</vt:lpstr>
      <vt:lpstr>Scénario de référence</vt:lpstr>
      <vt:lpstr>Scénario de projet</vt:lpstr>
      <vt:lpstr>Synthèse</vt:lpstr>
      <vt:lpstr>Listes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PATENOTRE, GAETAN</dc:creator>
  <cp:keywords/>
  <dc:description/>
  <cp:lastModifiedBy>JEANNE BARREYRE</cp:lastModifiedBy>
  <cp:revision/>
  <dcterms:created xsi:type="dcterms:W3CDTF">2022-01-24T16:39:08Z</dcterms:created>
  <dcterms:modified xsi:type="dcterms:W3CDTF">2022-09-13T12:31:41Z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2022-01-24T16:39:09Z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07288f2a-891d-4a09-93e5-10c37d581452</vt:lpwstr>
  </property>
  <property fmtid="{D5CDD505-2E9C-101B-9397-08002B2CF9AE}" pid="8" name="MSIP_Label_e463cba9-5f6c-478d-9329-7b2295e4e8ed_ContentBits">
    <vt:lpwstr>0</vt:lpwstr>
  </property>
  <property fmtid="{D5CDD505-2E9C-101B-9397-08002B2CF9AE}" pid="9" name="ContentTypeId">
    <vt:lpwstr>0x010100ABB9D116E6658549AD39E8ED4597F84D</vt:lpwstr>
  </property>
  <property fmtid="{D5CDD505-2E9C-101B-9397-08002B2CF9AE}" pid="10" name="Order">
    <vt:r8>1676600</vt:r8>
  </property>
  <property fmtid="{D5CDD505-2E9C-101B-9397-08002B2CF9AE}" pid="11" name="_dlc_DocIdItemGuid">
    <vt:lpwstr>0a338948-1156-4873-a346-dd6a2a2b79fb</vt:lpwstr>
  </property>
  <property fmtid="{D5CDD505-2E9C-101B-9397-08002B2CF9AE}" pid="12" name="MediaServiceImageTags">
    <vt:lpwstr/>
  </property>
</Properties>
</file>